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G:\Mi unidad\Oficina Silva Correa (2019)\004. Aula Tributaria\Cursos\CHARLAS gratuitas\010. Charla Agosto 2021\Material\"/>
    </mc:Choice>
  </mc:AlternateContent>
  <xr:revisionPtr revIDLastSave="0" documentId="13_ncr:1_{C6785D0A-B378-40EA-AD64-2F35DFF12A0C}" xr6:coauthVersionLast="47" xr6:coauthVersionMax="47" xr10:uidLastSave="{00000000-0000-0000-0000-000000000000}"/>
  <bookViews>
    <workbookView xWindow="28692" yWindow="-108" windowWidth="29016" windowHeight="16416" tabRatio="893" xr2:uid="{69BFB5DD-DBEB-42E5-BF1A-2E78FF668509}"/>
  </bookViews>
  <sheets>
    <sheet name="1" sheetId="19" r:id="rId1"/>
    <sheet name="Libros 2019" sheetId="1" r:id="rId2"/>
    <sheet name="Libro Diario 2019" sheetId="2" r:id="rId3"/>
    <sheet name="BCE 2019" sheetId="3" r:id="rId4"/>
    <sheet name="RLI AT 2020" sheetId="11" r:id="rId5"/>
    <sheet name="CPT AT 2020" sheetId="10" r:id="rId6"/>
    <sheet name="RRE AT 2020" sheetId="42" r:id="rId7"/>
    <sheet name="CM 2020" sheetId="35" r:id="rId8"/>
    <sheet name="Libros 2020" sheetId="13" r:id="rId9"/>
    <sheet name="Libro Diario 2020" sheetId="14" r:id="rId10"/>
    <sheet name="BCE 2020" sheetId="15" r:id="rId11"/>
    <sheet name="Libro Caja " sheetId="53" r:id="rId12"/>
    <sheet name="R6" sheetId="51" r:id="rId13"/>
    <sheet name="BI (completa)" sheetId="20" r:id="rId14"/>
    <sheet name="BI (simplificada) " sheetId="23" r:id="rId15"/>
    <sheet name="R17" sheetId="46" r:id="rId16"/>
    <sheet name="CPT simplificado AT 2021" sheetId="24" r:id="rId17"/>
    <sheet name="R19" sheetId="48" r:id="rId18"/>
    <sheet name="RRE AT 2021" sheetId="17" r:id="rId19"/>
    <sheet name="Cert. 70 " sheetId="37" state="hidden" r:id="rId20"/>
    <sheet name="R18" sheetId="47" r:id="rId21"/>
    <sheet name="R20" sheetId="49" r:id="rId22"/>
    <sheet name="R21" sheetId="50" r:id="rId23"/>
    <sheet name="F1948" sheetId="33" r:id="rId24"/>
    <sheet name="F22 socio" sheetId="45" r:id="rId25"/>
    <sheet name="Tabla IGC" sheetId="52" r:id="rId26"/>
    <sheet name="F22 empresa" sheetId="44" r:id="rId27"/>
    <sheet name="F1887" sheetId="38" state="hidden" r:id="rId28"/>
  </sheets>
  <externalReferences>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s>
  <definedNames>
    <definedName name="\0" localSheetId="0">#REF!</definedName>
    <definedName name="\0" localSheetId="3">#REF!</definedName>
    <definedName name="\0" localSheetId="10">#REF!</definedName>
    <definedName name="\0" localSheetId="13">#REF!</definedName>
    <definedName name="\0" localSheetId="14">#REF!</definedName>
    <definedName name="\0" localSheetId="7">#REF!</definedName>
    <definedName name="\0" localSheetId="5">#REF!</definedName>
    <definedName name="\0" localSheetId="6">#REF!</definedName>
    <definedName name="\0" localSheetId="18">#REF!</definedName>
    <definedName name="\0">#REF!</definedName>
    <definedName name="\A" localSheetId="0">#REF!</definedName>
    <definedName name="\A" localSheetId="3">#REF!</definedName>
    <definedName name="\A" localSheetId="10">#REF!</definedName>
    <definedName name="\A" localSheetId="13">#REF!</definedName>
    <definedName name="\A" localSheetId="14">#REF!</definedName>
    <definedName name="\A" localSheetId="7">#REF!</definedName>
    <definedName name="\A" localSheetId="5">#REF!</definedName>
    <definedName name="\A" localSheetId="6">#REF!</definedName>
    <definedName name="\A" localSheetId="18">#REF!</definedName>
    <definedName name="\A">#REF!</definedName>
    <definedName name="\AV1" localSheetId="0">#REF!</definedName>
    <definedName name="\AV1" localSheetId="3">#REF!</definedName>
    <definedName name="\AV1" localSheetId="10">#REF!</definedName>
    <definedName name="\AV1" localSheetId="13">#REF!</definedName>
    <definedName name="\AV1" localSheetId="14">#REF!</definedName>
    <definedName name="\AV1" localSheetId="7">#REF!</definedName>
    <definedName name="\AV1" localSheetId="5">#REF!</definedName>
    <definedName name="\AV1" localSheetId="6">#REF!</definedName>
    <definedName name="\AV1" localSheetId="18">#REF!</definedName>
    <definedName name="\AV1">#REF!</definedName>
    <definedName name="\AV2" localSheetId="0">#REF!</definedName>
    <definedName name="\AV2" localSheetId="3">#REF!</definedName>
    <definedName name="\AV2" localSheetId="10">#REF!</definedName>
    <definedName name="\AV2" localSheetId="13">#REF!</definedName>
    <definedName name="\AV2" localSheetId="14">#REF!</definedName>
    <definedName name="\AV2" localSheetId="7">#REF!</definedName>
    <definedName name="\AV2" localSheetId="5">#REF!</definedName>
    <definedName name="\AV2" localSheetId="6">#REF!</definedName>
    <definedName name="\AV2" localSheetId="18">#REF!</definedName>
    <definedName name="\AV2">#REF!</definedName>
    <definedName name="\AV3" localSheetId="0">#REF!</definedName>
    <definedName name="\AV3" localSheetId="3">#REF!</definedName>
    <definedName name="\AV3" localSheetId="10">#REF!</definedName>
    <definedName name="\AV3" localSheetId="13">#REF!</definedName>
    <definedName name="\AV3" localSheetId="14">#REF!</definedName>
    <definedName name="\AV3" localSheetId="7">#REF!</definedName>
    <definedName name="\AV3" localSheetId="5">#REF!</definedName>
    <definedName name="\AV3" localSheetId="6">#REF!</definedName>
    <definedName name="\AV3" localSheetId="18">#REF!</definedName>
    <definedName name="\AV3">#REF!</definedName>
    <definedName name="\B" localSheetId="0">#REF!</definedName>
    <definedName name="\B" localSheetId="3">#REF!</definedName>
    <definedName name="\B" localSheetId="10">#REF!</definedName>
    <definedName name="\B" localSheetId="13">#REF!</definedName>
    <definedName name="\B" localSheetId="14">#REF!</definedName>
    <definedName name="\B" localSheetId="7">#REF!</definedName>
    <definedName name="\B" localSheetId="5">#REF!</definedName>
    <definedName name="\B" localSheetId="6">#REF!</definedName>
    <definedName name="\B" localSheetId="18">#REF!</definedName>
    <definedName name="\B">#REF!</definedName>
    <definedName name="\C" localSheetId="0">'[1]GASTOS OPERACIONALES'!#REF!</definedName>
    <definedName name="\C" localSheetId="3">'[1]GASTOS OPERACIONALES'!#REF!</definedName>
    <definedName name="\C" localSheetId="10">'[1]GASTOS OPERACIONALES'!#REF!</definedName>
    <definedName name="\C" localSheetId="13">'[1]GASTOS OPERACIONALES'!#REF!</definedName>
    <definedName name="\C" localSheetId="14">'[1]GASTOS OPERACIONALES'!#REF!</definedName>
    <definedName name="\C" localSheetId="7">'[1]GASTOS OPERACIONALES'!#REF!</definedName>
    <definedName name="\C" localSheetId="5">'[1]GASTOS OPERACIONALES'!#REF!</definedName>
    <definedName name="\C" localSheetId="6">'[1]GASTOS OPERACIONALES'!#REF!</definedName>
    <definedName name="\C" localSheetId="18">'[1]GASTOS OPERACIONALES'!#REF!</definedName>
    <definedName name="\C">'[1]GASTOS OPERACIONALES'!#REF!</definedName>
    <definedName name="\I" localSheetId="0">#REF!</definedName>
    <definedName name="\I" localSheetId="3">#REF!</definedName>
    <definedName name="\I" localSheetId="10">#REF!</definedName>
    <definedName name="\I" localSheetId="13">#REF!</definedName>
    <definedName name="\I" localSheetId="14">#REF!</definedName>
    <definedName name="\I" localSheetId="7">#REF!</definedName>
    <definedName name="\I" localSheetId="5">#REF!</definedName>
    <definedName name="\I" localSheetId="6">#REF!</definedName>
    <definedName name="\I" localSheetId="18">#REF!</definedName>
    <definedName name="\I">#REF!</definedName>
    <definedName name="\K" localSheetId="0">#REF!</definedName>
    <definedName name="\K" localSheetId="3">#REF!</definedName>
    <definedName name="\K" localSheetId="10">#REF!</definedName>
    <definedName name="\K" localSheetId="13">#REF!</definedName>
    <definedName name="\K" localSheetId="14">#REF!</definedName>
    <definedName name="\K" localSheetId="7">#REF!</definedName>
    <definedName name="\K" localSheetId="5">#REF!</definedName>
    <definedName name="\K" localSheetId="6">#REF!</definedName>
    <definedName name="\K" localSheetId="18">#REF!</definedName>
    <definedName name="\K">#REF!</definedName>
    <definedName name="\L" localSheetId="0">#REF!</definedName>
    <definedName name="\L" localSheetId="3">#REF!</definedName>
    <definedName name="\L" localSheetId="10">#REF!</definedName>
    <definedName name="\L" localSheetId="13">#REF!</definedName>
    <definedName name="\L" localSheetId="14">#REF!</definedName>
    <definedName name="\L" localSheetId="7">#REF!</definedName>
    <definedName name="\L" localSheetId="5">#REF!</definedName>
    <definedName name="\L" localSheetId="6">#REF!</definedName>
    <definedName name="\L" localSheetId="18">#REF!</definedName>
    <definedName name="\L">#REF!</definedName>
    <definedName name="__INF2" localSheetId="0">#REF!</definedName>
    <definedName name="__INF2" localSheetId="3">#REF!</definedName>
    <definedName name="__INF2" localSheetId="10">#REF!</definedName>
    <definedName name="__INF2" localSheetId="13">#REF!</definedName>
    <definedName name="__INF2" localSheetId="14">#REF!</definedName>
    <definedName name="__INF2" localSheetId="7">#REF!</definedName>
    <definedName name="__INF2" localSheetId="5">#REF!</definedName>
    <definedName name="__INF2" localSheetId="6">#REF!</definedName>
    <definedName name="__INF2" localSheetId="18">#REF!</definedName>
    <definedName name="__INF2">#REF!</definedName>
    <definedName name="_22A" localSheetId="0">#REF!</definedName>
    <definedName name="_22A" localSheetId="3">#REF!</definedName>
    <definedName name="_22A" localSheetId="10">#REF!</definedName>
    <definedName name="_22A" localSheetId="13">#REF!</definedName>
    <definedName name="_22A" localSheetId="14">#REF!</definedName>
    <definedName name="_22A" localSheetId="7">#REF!</definedName>
    <definedName name="_22A" localSheetId="5">#REF!</definedName>
    <definedName name="_22A" localSheetId="6">#REF!</definedName>
    <definedName name="_22A" localSheetId="18">#REF!</definedName>
    <definedName name="_22A">#REF!</definedName>
    <definedName name="_22B" localSheetId="0">#REF!</definedName>
    <definedName name="_22B" localSheetId="3">#REF!</definedName>
    <definedName name="_22B" localSheetId="10">#REF!</definedName>
    <definedName name="_22B" localSheetId="13">#REF!</definedName>
    <definedName name="_22B" localSheetId="14">#REF!</definedName>
    <definedName name="_22B" localSheetId="7">#REF!</definedName>
    <definedName name="_22B" localSheetId="5">#REF!</definedName>
    <definedName name="_22B" localSheetId="6">#REF!</definedName>
    <definedName name="_22B" localSheetId="18">#REF!</definedName>
    <definedName name="_22B">#REF!</definedName>
    <definedName name="_43" localSheetId="0">#REF!</definedName>
    <definedName name="_43" localSheetId="3">#REF!</definedName>
    <definedName name="_43" localSheetId="10">#REF!</definedName>
    <definedName name="_43" localSheetId="13">#REF!</definedName>
    <definedName name="_43" localSheetId="14">#REF!</definedName>
    <definedName name="_43" localSheetId="7">#REF!</definedName>
    <definedName name="_43" localSheetId="5">#REF!</definedName>
    <definedName name="_43" localSheetId="6">#REF!</definedName>
    <definedName name="_43" localSheetId="18">#REF!</definedName>
    <definedName name="_43">#REF!</definedName>
    <definedName name="_46A" localSheetId="0">#REF!</definedName>
    <definedName name="_46A" localSheetId="3">#REF!</definedName>
    <definedName name="_46A" localSheetId="10">#REF!</definedName>
    <definedName name="_46A" localSheetId="13">#REF!</definedName>
    <definedName name="_46A" localSheetId="14">#REF!</definedName>
    <definedName name="_46A" localSheetId="7">#REF!</definedName>
    <definedName name="_46A" localSheetId="5">#REF!</definedName>
    <definedName name="_46A" localSheetId="6">#REF!</definedName>
    <definedName name="_46A" localSheetId="18">#REF!</definedName>
    <definedName name="_46A">#REF!</definedName>
    <definedName name="_46B" localSheetId="0">#REF!</definedName>
    <definedName name="_46B" localSheetId="3">#REF!</definedName>
    <definedName name="_46B" localSheetId="10">#REF!</definedName>
    <definedName name="_46B" localSheetId="13">#REF!</definedName>
    <definedName name="_46B" localSheetId="14">#REF!</definedName>
    <definedName name="_46B" localSheetId="7">#REF!</definedName>
    <definedName name="_46B" localSheetId="5">#REF!</definedName>
    <definedName name="_46B" localSheetId="6">#REF!</definedName>
    <definedName name="_46B" localSheetId="18">#REF!</definedName>
    <definedName name="_46B">#REF!</definedName>
    <definedName name="_47" localSheetId="0">#REF!</definedName>
    <definedName name="_47" localSheetId="3">#REF!</definedName>
    <definedName name="_47" localSheetId="10">#REF!</definedName>
    <definedName name="_47" localSheetId="13">#REF!</definedName>
    <definedName name="_47" localSheetId="14">#REF!</definedName>
    <definedName name="_47" localSheetId="7">#REF!</definedName>
    <definedName name="_47" localSheetId="5">#REF!</definedName>
    <definedName name="_47" localSheetId="6">#REF!</definedName>
    <definedName name="_47" localSheetId="18">#REF!</definedName>
    <definedName name="_47">#REF!</definedName>
    <definedName name="_f" localSheetId="0">#REF!</definedName>
    <definedName name="_f" localSheetId="3">#REF!</definedName>
    <definedName name="_f" localSheetId="10">#REF!</definedName>
    <definedName name="_f" localSheetId="13">#REF!</definedName>
    <definedName name="_f" localSheetId="14">#REF!</definedName>
    <definedName name="_f" localSheetId="7">#REF!</definedName>
    <definedName name="_f" localSheetId="5">#REF!</definedName>
    <definedName name="_f" localSheetId="6">#REF!</definedName>
    <definedName name="_f" localSheetId="18">#REF!</definedName>
    <definedName name="_f">#REF!</definedName>
    <definedName name="_xlnm._FilterDatabase" localSheetId="11" hidden="1">'Libro Caja '!$A$1:$I$120</definedName>
    <definedName name="_INF2" localSheetId="0">#REF!</definedName>
    <definedName name="_INF2" localSheetId="3">#REF!</definedName>
    <definedName name="_INF2" localSheetId="10">#REF!</definedName>
    <definedName name="_INF2" localSheetId="13">#REF!</definedName>
    <definedName name="_INF2" localSheetId="14">#REF!</definedName>
    <definedName name="_INF2" localSheetId="7">#REF!</definedName>
    <definedName name="_INF2" localSheetId="5">#REF!</definedName>
    <definedName name="_INF2" localSheetId="6">#REF!</definedName>
    <definedName name="_INF2" localSheetId="18">#REF!</definedName>
    <definedName name="_INF2">#REF!</definedName>
    <definedName name="_Key1" localSheetId="0" hidden="1">#REF!</definedName>
    <definedName name="_Key1" localSheetId="3" hidden="1">#REF!</definedName>
    <definedName name="_Key1" localSheetId="10" hidden="1">#REF!</definedName>
    <definedName name="_Key1" localSheetId="13" hidden="1">#REF!</definedName>
    <definedName name="_Key1" localSheetId="14" hidden="1">#REF!</definedName>
    <definedName name="_Key1" localSheetId="7" hidden="1">#REF!</definedName>
    <definedName name="_Key1" localSheetId="5" hidden="1">#REF!</definedName>
    <definedName name="_Key1" localSheetId="6" hidden="1">#REF!</definedName>
    <definedName name="_Key1" localSheetId="18" hidden="1">#REF!</definedName>
    <definedName name="_Key1" hidden="1">#REF!</definedName>
    <definedName name="_obs1" localSheetId="0">#REF!</definedName>
    <definedName name="_obs1" localSheetId="3">#REF!</definedName>
    <definedName name="_obs1" localSheetId="10">#REF!</definedName>
    <definedName name="_obs1" localSheetId="13">#REF!</definedName>
    <definedName name="_obs1" localSheetId="14">#REF!</definedName>
    <definedName name="_obs1" localSheetId="7">#REF!</definedName>
    <definedName name="_obs1" localSheetId="5">#REF!</definedName>
    <definedName name="_obs1" localSheetId="6">#REF!</definedName>
    <definedName name="_obs1" localSheetId="18">#REF!</definedName>
    <definedName name="_obs1">#REF!</definedName>
    <definedName name="_obs2" localSheetId="0">#REF!</definedName>
    <definedName name="_obs2" localSheetId="3">#REF!</definedName>
    <definedName name="_obs2" localSheetId="10">#REF!</definedName>
    <definedName name="_obs2" localSheetId="13">#REF!</definedName>
    <definedName name="_obs2" localSheetId="14">#REF!</definedName>
    <definedName name="_obs2" localSheetId="7">#REF!</definedName>
    <definedName name="_obs2" localSheetId="5">#REF!</definedName>
    <definedName name="_obs2" localSheetId="6">#REF!</definedName>
    <definedName name="_obs2" localSheetId="18">#REF!</definedName>
    <definedName name="_obs2">#REF!</definedName>
    <definedName name="_Order1" hidden="1">255</definedName>
    <definedName name="_Order2" hidden="1">255</definedName>
    <definedName name="_PAR11" localSheetId="0">#REF!</definedName>
    <definedName name="_PAR11" localSheetId="3">#REF!</definedName>
    <definedName name="_PAR11" localSheetId="10">#REF!</definedName>
    <definedName name="_PAR11" localSheetId="13">#REF!</definedName>
    <definedName name="_PAR11" localSheetId="14">#REF!</definedName>
    <definedName name="_PAR11" localSheetId="7">#REF!</definedName>
    <definedName name="_PAR11" localSheetId="5">#REF!</definedName>
    <definedName name="_PAR11" localSheetId="6">#REF!</definedName>
    <definedName name="_PAR11" localSheetId="18">#REF!</definedName>
    <definedName name="_PAR11">#REF!</definedName>
    <definedName name="_PAR22" localSheetId="0">#REF!</definedName>
    <definedName name="_PAR22" localSheetId="3">#REF!</definedName>
    <definedName name="_PAR22" localSheetId="10">#REF!</definedName>
    <definedName name="_PAR22" localSheetId="13">#REF!</definedName>
    <definedName name="_PAR22" localSheetId="14">#REF!</definedName>
    <definedName name="_PAR22" localSheetId="7">#REF!</definedName>
    <definedName name="_PAR22" localSheetId="5">#REF!</definedName>
    <definedName name="_PAR22" localSheetId="6">#REF!</definedName>
    <definedName name="_PAR22" localSheetId="18">#REF!</definedName>
    <definedName name="_PAR22">#REF!</definedName>
    <definedName name="_PAR33" localSheetId="0">#REF!</definedName>
    <definedName name="_PAR33" localSheetId="3">#REF!</definedName>
    <definedName name="_PAR33" localSheetId="10">#REF!</definedName>
    <definedName name="_PAR33" localSheetId="13">#REF!</definedName>
    <definedName name="_PAR33" localSheetId="14">#REF!</definedName>
    <definedName name="_PAR33" localSheetId="7">#REF!</definedName>
    <definedName name="_PAR33" localSheetId="5">#REF!</definedName>
    <definedName name="_PAR33" localSheetId="6">#REF!</definedName>
    <definedName name="_PAR33" localSheetId="18">#REF!</definedName>
    <definedName name="_PAR33">#REF!</definedName>
    <definedName name="_PAR44" localSheetId="0">#REF!</definedName>
    <definedName name="_PAR44" localSheetId="3">#REF!</definedName>
    <definedName name="_PAR44" localSheetId="10">#REF!</definedName>
    <definedName name="_PAR44" localSheetId="13">#REF!</definedName>
    <definedName name="_PAR44" localSheetId="14">#REF!</definedName>
    <definedName name="_PAR44" localSheetId="7">#REF!</definedName>
    <definedName name="_PAR44" localSheetId="5">#REF!</definedName>
    <definedName name="_PAR44" localSheetId="6">#REF!</definedName>
    <definedName name="_PAR44" localSheetId="18">#REF!</definedName>
    <definedName name="_PAR44">#REF!</definedName>
    <definedName name="_PAR55" localSheetId="0">#REF!</definedName>
    <definedName name="_PAR55" localSheetId="3">#REF!</definedName>
    <definedName name="_PAR55" localSheetId="10">#REF!</definedName>
    <definedName name="_PAR55" localSheetId="13">#REF!</definedName>
    <definedName name="_PAR55" localSheetId="14">#REF!</definedName>
    <definedName name="_PAR55" localSheetId="7">#REF!</definedName>
    <definedName name="_PAR55" localSheetId="5">#REF!</definedName>
    <definedName name="_PAR55" localSheetId="6">#REF!</definedName>
    <definedName name="_PAR55" localSheetId="18">#REF!</definedName>
    <definedName name="_PAR55">#REF!</definedName>
    <definedName name="_Parse_Out" localSheetId="0" hidden="1">#REF!</definedName>
    <definedName name="_Parse_Out" localSheetId="3" hidden="1">#REF!</definedName>
    <definedName name="_Parse_Out" localSheetId="10" hidden="1">#REF!</definedName>
    <definedName name="_Parse_Out" localSheetId="13" hidden="1">#REF!</definedName>
    <definedName name="_Parse_Out" localSheetId="14" hidden="1">#REF!</definedName>
    <definedName name="_Parse_Out" localSheetId="7" hidden="1">#REF!</definedName>
    <definedName name="_Parse_Out" localSheetId="5" hidden="1">#REF!</definedName>
    <definedName name="_Parse_Out" localSheetId="6" hidden="1">#REF!</definedName>
    <definedName name="_Parse_Out" localSheetId="18" hidden="1">#REF!</definedName>
    <definedName name="_Parse_Out" hidden="1">#REF!</definedName>
    <definedName name="_Sort" localSheetId="0" hidden="1">#REF!</definedName>
    <definedName name="_Sort" localSheetId="3" hidden="1">#REF!</definedName>
    <definedName name="_Sort" localSheetId="10" hidden="1">#REF!</definedName>
    <definedName name="_Sort" localSheetId="13" hidden="1">#REF!</definedName>
    <definedName name="_Sort" localSheetId="14" hidden="1">#REF!</definedName>
    <definedName name="_Sort" localSheetId="7" hidden="1">#REF!</definedName>
    <definedName name="_Sort" localSheetId="5" hidden="1">#REF!</definedName>
    <definedName name="_Sort" localSheetId="6" hidden="1">#REF!</definedName>
    <definedName name="_Sort" localSheetId="18" hidden="1">#REF!</definedName>
    <definedName name="_Sort" hidden="1">#REF!</definedName>
    <definedName name="a" localSheetId="0">#REF!</definedName>
    <definedName name="a" localSheetId="3">#REF!</definedName>
    <definedName name="a" localSheetId="10">#REF!</definedName>
    <definedName name="a" localSheetId="13">#REF!</definedName>
    <definedName name="a" localSheetId="14">#REF!</definedName>
    <definedName name="a" localSheetId="7">#REF!</definedName>
    <definedName name="a" localSheetId="5">#REF!</definedName>
    <definedName name="a" localSheetId="6">#REF!</definedName>
    <definedName name="a" localSheetId="18">#REF!</definedName>
    <definedName name="a">#REF!</definedName>
    <definedName name="A_impresión_IM" localSheetId="0">#REF!</definedName>
    <definedName name="A_impresión_IM" localSheetId="3">#REF!</definedName>
    <definedName name="A_impresión_IM" localSheetId="10">#REF!</definedName>
    <definedName name="A_impresión_IM" localSheetId="13">#REF!</definedName>
    <definedName name="A_impresión_IM" localSheetId="14">#REF!</definedName>
    <definedName name="A_impresión_IM" localSheetId="7">#REF!</definedName>
    <definedName name="A_impresión_IM" localSheetId="5">#REF!</definedName>
    <definedName name="A_impresión_IM" localSheetId="6">#REF!</definedName>
    <definedName name="A_impresión_IM" localSheetId="18">#REF!</definedName>
    <definedName name="A_impresión_IM">#REF!</definedName>
    <definedName name="aa" localSheetId="0">#REF!</definedName>
    <definedName name="aa" localSheetId="3">#REF!</definedName>
    <definedName name="aa" localSheetId="10">#REF!</definedName>
    <definedName name="aa" localSheetId="13">#REF!</definedName>
    <definedName name="aa" localSheetId="14">#REF!</definedName>
    <definedName name="aa" localSheetId="7">#REF!</definedName>
    <definedName name="aa" localSheetId="5">#REF!</definedName>
    <definedName name="aa" localSheetId="6">#REF!</definedName>
    <definedName name="aa" localSheetId="18">#REF!</definedName>
    <definedName name="aa">#REF!</definedName>
    <definedName name="ACUMPPTO" localSheetId="0">#REF!</definedName>
    <definedName name="ACUMPPTO" localSheetId="3">#REF!</definedName>
    <definedName name="ACUMPPTO" localSheetId="10">#REF!</definedName>
    <definedName name="ACUMPPTO" localSheetId="13">#REF!</definedName>
    <definedName name="ACUMPPTO" localSheetId="14">#REF!</definedName>
    <definedName name="ACUMPPTO" localSheetId="7">#REF!</definedName>
    <definedName name="ACUMPPTO" localSheetId="5">#REF!</definedName>
    <definedName name="ACUMPPTO" localSheetId="6">#REF!</definedName>
    <definedName name="ACUMPPTO" localSheetId="18">#REF!</definedName>
    <definedName name="ACUMPPTO">#REF!</definedName>
    <definedName name="ACUMULADO" localSheetId="0">#REF!</definedName>
    <definedName name="ACUMULADO" localSheetId="3">#REF!</definedName>
    <definedName name="ACUMULADO" localSheetId="10">#REF!</definedName>
    <definedName name="ACUMULADO" localSheetId="13">#REF!</definedName>
    <definedName name="ACUMULADO" localSheetId="14">#REF!</definedName>
    <definedName name="ACUMULADO" localSheetId="7">#REF!</definedName>
    <definedName name="ACUMULADO" localSheetId="5">#REF!</definedName>
    <definedName name="ACUMULADO" localSheetId="6">#REF!</definedName>
    <definedName name="ACUMULADO" localSheetId="18">#REF!</definedName>
    <definedName name="ACUMULADO">#REF!</definedName>
    <definedName name="ajsl" localSheetId="0">#REF!</definedName>
    <definedName name="ajsl" localSheetId="3">#REF!</definedName>
    <definedName name="ajsl" localSheetId="10">#REF!</definedName>
    <definedName name="ajsl" localSheetId="13">#REF!</definedName>
    <definedName name="ajsl" localSheetId="14">#REF!</definedName>
    <definedName name="ajsl" localSheetId="7">#REF!</definedName>
    <definedName name="ajsl" localSheetId="5">#REF!</definedName>
    <definedName name="ajsl" localSheetId="6">#REF!</definedName>
    <definedName name="ajsl" localSheetId="18">#REF!</definedName>
    <definedName name="ajsl">#REF!</definedName>
    <definedName name="analisis2" localSheetId="0">#REF!</definedName>
    <definedName name="analisis2" localSheetId="3">#REF!</definedName>
    <definedName name="analisis2" localSheetId="10">#REF!</definedName>
    <definedName name="analisis2" localSheetId="13">#REF!</definedName>
    <definedName name="analisis2" localSheetId="14">#REF!</definedName>
    <definedName name="analisis2" localSheetId="7">#REF!</definedName>
    <definedName name="analisis2" localSheetId="5">#REF!</definedName>
    <definedName name="analisis2" localSheetId="6">#REF!</definedName>
    <definedName name="analisis2" localSheetId="18">#REF!</definedName>
    <definedName name="analisis2">#REF!</definedName>
    <definedName name="ANEXO2" localSheetId="0">[2]RLI!#REF!</definedName>
    <definedName name="ANEXO2" localSheetId="3">[2]RLI!#REF!</definedName>
    <definedName name="ANEXO2" localSheetId="10">[2]RLI!#REF!</definedName>
    <definedName name="ANEXO2" localSheetId="13">[2]RLI!#REF!</definedName>
    <definedName name="ANEXO2" localSheetId="14">[2]RLI!#REF!</definedName>
    <definedName name="ANEXO2" localSheetId="7">[2]RLI!#REF!</definedName>
    <definedName name="ANEXO2" localSheetId="5">[2]RLI!#REF!</definedName>
    <definedName name="ANEXO2" localSheetId="6">[2]RLI!#REF!</definedName>
    <definedName name="ANEXO2" localSheetId="18">[2]RLI!#REF!</definedName>
    <definedName name="ANEXO2">[2]RLI!#REF!</definedName>
    <definedName name="_xlnm.Print_Area" localSheetId="0">'1'!$A$1:$C$36</definedName>
    <definedName name="_xlnm.Print_Area" localSheetId="3">'BCE 2019'!$A$1:$I$45</definedName>
    <definedName name="_xlnm.Print_Area" localSheetId="10">'BCE 2020'!$A$1:$I$48</definedName>
    <definedName name="_xlnm.Print_Area" localSheetId="13">'BI (completa)'!$A$1:$E$53</definedName>
    <definedName name="_xlnm.Print_Area" localSheetId="14">'BI (simplificada) '!$A$1:$E$71</definedName>
    <definedName name="_xlnm.Print_Area" localSheetId="7">'CM 2020'!$A$1:$N$20</definedName>
    <definedName name="_xlnm.Print_Area" localSheetId="5">'CPT AT 2020'!$A$1:$D$37</definedName>
    <definedName name="_xlnm.Print_Area" localSheetId="16">'CPT simplificado AT 2021'!$A$1:$D$26</definedName>
    <definedName name="_xlnm.Print_Area" localSheetId="27">'F1887'!$A$1:$AK$46</definedName>
    <definedName name="_xlnm.Print_Area" localSheetId="23">'F1948'!$A$2:$AI$30</definedName>
    <definedName name="_xlnm.Print_Area" localSheetId="26">'F22 empresa'!$B$1:$AH$110</definedName>
    <definedName name="_xlnm.Print_Area" localSheetId="24">'F22 socio'!$B$1:$AH$110</definedName>
    <definedName name="_xlnm.Print_Area" localSheetId="11">'Libro Caja '!$A$2:$I$12</definedName>
    <definedName name="_xlnm.Print_Area" localSheetId="15">'R17'!$C$2:$F$46</definedName>
    <definedName name="_xlnm.Print_Area" localSheetId="20">'R18'!$C$2:$F$13</definedName>
    <definedName name="_xlnm.Print_Area" localSheetId="17">'R19'!$C$2:$F$25</definedName>
    <definedName name="_xlnm.Print_Area" localSheetId="21">'R20'!$B$2:$R$17</definedName>
    <definedName name="_xlnm.Print_Area" localSheetId="22">'R21'!$B$2:$T$18</definedName>
    <definedName name="_xlnm.Print_Area" localSheetId="12">'R6'!$D$1:$S$34</definedName>
    <definedName name="_xlnm.Print_Area" localSheetId="4">'RLI AT 2020'!$B$1:$H$24</definedName>
    <definedName name="_xlnm.Print_Area" localSheetId="6">'RRE AT 2020'!$B$1:$J$27</definedName>
    <definedName name="_xlnm.Print_Area" localSheetId="18">'RRE AT 2021'!$B$1:$J$32</definedName>
    <definedName name="_xlnm.Print_Area" localSheetId="25">'Tabla IGC'!$O$1:$Y$15</definedName>
    <definedName name="_xlnm.Print_Area">#REF!</definedName>
    <definedName name="ASCII" localSheetId="0">#REF!</definedName>
    <definedName name="ASCII" localSheetId="3">#REF!</definedName>
    <definedName name="ASCII" localSheetId="10">#REF!</definedName>
    <definedName name="ASCII" localSheetId="13">#REF!</definedName>
    <definedName name="ASCII" localSheetId="14">#REF!</definedName>
    <definedName name="ASCII" localSheetId="7">#REF!</definedName>
    <definedName name="ASCII" localSheetId="5">#REF!</definedName>
    <definedName name="ASCII" localSheetId="6">#REF!</definedName>
    <definedName name="ASCII" localSheetId="18">#REF!</definedName>
    <definedName name="ASCII">#REF!</definedName>
    <definedName name="ASDASSD" localSheetId="0">#REF!</definedName>
    <definedName name="ASDASSD" localSheetId="3">#REF!</definedName>
    <definedName name="ASDASSD" localSheetId="10">#REF!</definedName>
    <definedName name="ASDASSD" localSheetId="13">#REF!</definedName>
    <definedName name="ASDASSD" localSheetId="14">#REF!</definedName>
    <definedName name="ASDASSD" localSheetId="7">#REF!</definedName>
    <definedName name="ASDASSD" localSheetId="5">#REF!</definedName>
    <definedName name="ASDASSD" localSheetId="6">#REF!</definedName>
    <definedName name="ASDASSD" localSheetId="18">#REF!</definedName>
    <definedName name="ASDASSD">#REF!</definedName>
    <definedName name="avargas" localSheetId="0">#REF!</definedName>
    <definedName name="avargas" localSheetId="3">#REF!</definedName>
    <definedName name="avargas" localSheetId="10">#REF!</definedName>
    <definedName name="avargas" localSheetId="13">#REF!</definedName>
    <definedName name="avargas" localSheetId="14">#REF!</definedName>
    <definedName name="avargas" localSheetId="7">#REF!</definedName>
    <definedName name="avargas" localSheetId="5">#REF!</definedName>
    <definedName name="avargas" localSheetId="6">#REF!</definedName>
    <definedName name="avargas" localSheetId="18">#REF!</definedName>
    <definedName name="avargas">#REF!</definedName>
    <definedName name="AVU" localSheetId="0">#REF!</definedName>
    <definedName name="AVU" localSheetId="3">#REF!</definedName>
    <definedName name="AVU" localSheetId="10">#REF!</definedName>
    <definedName name="AVU" localSheetId="13">#REF!</definedName>
    <definedName name="AVU" localSheetId="14">#REF!</definedName>
    <definedName name="AVU" localSheetId="7">#REF!</definedName>
    <definedName name="AVU" localSheetId="5">#REF!</definedName>
    <definedName name="AVU" localSheetId="6">#REF!</definedName>
    <definedName name="AVU" localSheetId="18">#REF!</definedName>
    <definedName name="AVU">#REF!</definedName>
    <definedName name="bandeja" localSheetId="0">#REF!</definedName>
    <definedName name="bandeja" localSheetId="3">#REF!</definedName>
    <definedName name="bandeja" localSheetId="10">#REF!</definedName>
    <definedName name="bandeja" localSheetId="13">#REF!</definedName>
    <definedName name="bandeja" localSheetId="14">#REF!</definedName>
    <definedName name="bandeja" localSheetId="7">#REF!</definedName>
    <definedName name="bandeja" localSheetId="5">#REF!</definedName>
    <definedName name="bandeja" localSheetId="6">#REF!</definedName>
    <definedName name="bandeja" localSheetId="18">#REF!</definedName>
    <definedName name="bandeja">#REF!</definedName>
    <definedName name="cabecera" localSheetId="0">#REF!</definedName>
    <definedName name="cabecera" localSheetId="3">#REF!</definedName>
    <definedName name="cabecera" localSheetId="10">#REF!</definedName>
    <definedName name="cabecera" localSheetId="13">#REF!</definedName>
    <definedName name="cabecera" localSheetId="14">#REF!</definedName>
    <definedName name="cabecera" localSheetId="7">#REF!</definedName>
    <definedName name="cabecera" localSheetId="5">#REF!</definedName>
    <definedName name="cabecera" localSheetId="6">#REF!</definedName>
    <definedName name="cabecera" localSheetId="18">#REF!</definedName>
    <definedName name="cabecera">#REF!</definedName>
    <definedName name="center" localSheetId="0">#REF!</definedName>
    <definedName name="center" localSheetId="3">#REF!</definedName>
    <definedName name="center" localSheetId="10">#REF!</definedName>
    <definedName name="center" localSheetId="13">#REF!</definedName>
    <definedName name="center" localSheetId="14">#REF!</definedName>
    <definedName name="center" localSheetId="7">#REF!</definedName>
    <definedName name="center" localSheetId="5">#REF!</definedName>
    <definedName name="center" localSheetId="6">#REF!</definedName>
    <definedName name="center" localSheetId="18">#REF!</definedName>
    <definedName name="center">#REF!</definedName>
    <definedName name="CERTIFICADO" localSheetId="27">#REF!</definedName>
    <definedName name="CERTIFICADO">#REF!</definedName>
    <definedName name="CG" localSheetId="0">#REF!</definedName>
    <definedName name="CG" localSheetId="3">#REF!</definedName>
    <definedName name="CG" localSheetId="10">#REF!</definedName>
    <definedName name="CG" localSheetId="13">#REF!</definedName>
    <definedName name="CG" localSheetId="14">#REF!</definedName>
    <definedName name="CG" localSheetId="7">#REF!</definedName>
    <definedName name="CG" localSheetId="5">#REF!</definedName>
    <definedName name="CG" localSheetId="6">#REF!</definedName>
    <definedName name="CG" localSheetId="18">#REF!</definedName>
    <definedName name="CG">#REF!</definedName>
    <definedName name="cierre" localSheetId="0">#REF!</definedName>
    <definedName name="cierre" localSheetId="3">#REF!</definedName>
    <definedName name="cierre" localSheetId="10">#REF!</definedName>
    <definedName name="cierre" localSheetId="13">#REF!</definedName>
    <definedName name="cierre" localSheetId="14">#REF!</definedName>
    <definedName name="cierre" localSheetId="7">#REF!</definedName>
    <definedName name="cierre" localSheetId="5">#REF!</definedName>
    <definedName name="cierre" localSheetId="6">#REF!</definedName>
    <definedName name="cierre" localSheetId="18">#REF!</definedName>
    <definedName name="cierre">#REF!</definedName>
    <definedName name="cif" localSheetId="0">#REF!</definedName>
    <definedName name="cif" localSheetId="3">#REF!</definedName>
    <definedName name="cif" localSheetId="10">#REF!</definedName>
    <definedName name="cif" localSheetId="13">#REF!</definedName>
    <definedName name="cif" localSheetId="14">#REF!</definedName>
    <definedName name="cif" localSheetId="7">#REF!</definedName>
    <definedName name="cif" localSheetId="5">#REF!</definedName>
    <definedName name="cif" localSheetId="6">#REF!</definedName>
    <definedName name="cif" localSheetId="18">#REF!</definedName>
    <definedName name="cif">#REF!</definedName>
    <definedName name="Codigo" localSheetId="25">#REF!</definedName>
    <definedName name="Codigo">#REF!</definedName>
    <definedName name="coie" localSheetId="0">#REF!</definedName>
    <definedName name="coie" localSheetId="3">#REF!</definedName>
    <definedName name="coie" localSheetId="10">#REF!</definedName>
    <definedName name="coie" localSheetId="13">#REF!</definedName>
    <definedName name="coie" localSheetId="14">#REF!</definedName>
    <definedName name="coie" localSheetId="7">#REF!</definedName>
    <definedName name="coie" localSheetId="5">#REF!</definedName>
    <definedName name="coie" localSheetId="6">#REF!</definedName>
    <definedName name="coie" localSheetId="18">#REF!</definedName>
    <definedName name="coie">#REF!</definedName>
    <definedName name="COMPNAC" localSheetId="0">#REF!</definedName>
    <definedName name="COMPNAC" localSheetId="3">#REF!</definedName>
    <definedName name="COMPNAC" localSheetId="10">#REF!</definedName>
    <definedName name="COMPNAC" localSheetId="13">#REF!</definedName>
    <definedName name="COMPNAC" localSheetId="14">#REF!</definedName>
    <definedName name="COMPNAC" localSheetId="7">#REF!</definedName>
    <definedName name="COMPNAC" localSheetId="5">#REF!</definedName>
    <definedName name="COMPNAC" localSheetId="6">#REF!</definedName>
    <definedName name="COMPNAC" localSheetId="18">#REF!</definedName>
    <definedName name="COMPNAC">#REF!</definedName>
    <definedName name="COMPRAS" localSheetId="0">#REF!</definedName>
    <definedName name="COMPRAS" localSheetId="3">#REF!</definedName>
    <definedName name="COMPRAS" localSheetId="10">#REF!</definedName>
    <definedName name="COMPRAS" localSheetId="13">#REF!</definedName>
    <definedName name="COMPRAS" localSheetId="14">#REF!</definedName>
    <definedName name="COMPRAS" localSheetId="7">#REF!</definedName>
    <definedName name="COMPRAS" localSheetId="5">#REF!</definedName>
    <definedName name="COMPRAS" localSheetId="6">#REF!</definedName>
    <definedName name="COMPRAS" localSheetId="18">#REF!</definedName>
    <definedName name="COMPRAS">#REF!</definedName>
    <definedName name="COMPROBANTE" localSheetId="0">#REF!</definedName>
    <definedName name="COMPROBANTE" localSheetId="3">#REF!</definedName>
    <definedName name="COMPROBANTE" localSheetId="10">#REF!</definedName>
    <definedName name="COMPROBANTE" localSheetId="13">#REF!</definedName>
    <definedName name="COMPROBANTE" localSheetId="14">#REF!</definedName>
    <definedName name="COMPROBANTE" localSheetId="7">#REF!</definedName>
    <definedName name="COMPROBANTE" localSheetId="5">#REF!</definedName>
    <definedName name="COMPROBANTE" localSheetId="6">#REF!</definedName>
    <definedName name="COMPROBANTE" localSheetId="18">#REF!</definedName>
    <definedName name="COMPROBANTE">#REF!</definedName>
    <definedName name="COSTO" localSheetId="0">#REF!</definedName>
    <definedName name="COSTO" localSheetId="3">#REF!</definedName>
    <definedName name="COSTO" localSheetId="10">#REF!</definedName>
    <definedName name="COSTO" localSheetId="13">#REF!</definedName>
    <definedName name="COSTO" localSheetId="14">#REF!</definedName>
    <definedName name="COSTO" localSheetId="7">#REF!</definedName>
    <definedName name="COSTO" localSheetId="5">#REF!</definedName>
    <definedName name="COSTO" localSheetId="6">#REF!</definedName>
    <definedName name="COSTO" localSheetId="18">#REF!</definedName>
    <definedName name="COSTO">#REF!</definedName>
    <definedName name="costos1" localSheetId="0">#REF!</definedName>
    <definedName name="costos1" localSheetId="3">#REF!</definedName>
    <definedName name="costos1" localSheetId="10">#REF!</definedName>
    <definedName name="costos1" localSheetId="13">#REF!</definedName>
    <definedName name="costos1" localSheetId="14">#REF!</definedName>
    <definedName name="costos1" localSheetId="7">#REF!</definedName>
    <definedName name="costos1" localSheetId="5">#REF!</definedName>
    <definedName name="costos1" localSheetId="6">#REF!</definedName>
    <definedName name="costos1" localSheetId="18">#REF!</definedName>
    <definedName name="costos1">#REF!</definedName>
    <definedName name="costos2" localSheetId="0">#REF!</definedName>
    <definedName name="costos2" localSheetId="3">#REF!</definedName>
    <definedName name="costos2" localSheetId="10">#REF!</definedName>
    <definedName name="costos2" localSheetId="13">#REF!</definedName>
    <definedName name="costos2" localSheetId="14">#REF!</definedName>
    <definedName name="costos2" localSheetId="7">#REF!</definedName>
    <definedName name="costos2" localSheetId="5">#REF!</definedName>
    <definedName name="costos2" localSheetId="6">#REF!</definedName>
    <definedName name="costos2" localSheetId="18">#REF!</definedName>
    <definedName name="costos2">#REF!</definedName>
    <definedName name="costos3" localSheetId="0">#REF!</definedName>
    <definedName name="costos3" localSheetId="3">#REF!</definedName>
    <definedName name="costos3" localSheetId="10">#REF!</definedName>
    <definedName name="costos3" localSheetId="13">#REF!</definedName>
    <definedName name="costos3" localSheetId="14">#REF!</definedName>
    <definedName name="costos3" localSheetId="7">#REF!</definedName>
    <definedName name="costos3" localSheetId="5">#REF!</definedName>
    <definedName name="costos3" localSheetId="6">#REF!</definedName>
    <definedName name="costos3" localSheetId="18">#REF!</definedName>
    <definedName name="costos3">#REF!</definedName>
    <definedName name="costos4" localSheetId="0">#REF!</definedName>
    <definedName name="costos4" localSheetId="3">#REF!</definedName>
    <definedName name="costos4" localSheetId="10">#REF!</definedName>
    <definedName name="costos4" localSheetId="13">#REF!</definedName>
    <definedName name="costos4" localSheetId="14">#REF!</definedName>
    <definedName name="costos4" localSheetId="7">#REF!</definedName>
    <definedName name="costos4" localSheetId="5">#REF!</definedName>
    <definedName name="costos4" localSheetId="6">#REF!</definedName>
    <definedName name="costos4" localSheetId="18">#REF!</definedName>
    <definedName name="costos4">#REF!</definedName>
    <definedName name="CTAS" localSheetId="0">#REF!</definedName>
    <definedName name="CTAS" localSheetId="3">#REF!</definedName>
    <definedName name="CTAS" localSheetId="10">#REF!</definedName>
    <definedName name="CTAS" localSheetId="13">#REF!</definedName>
    <definedName name="CTAS" localSheetId="14">#REF!</definedName>
    <definedName name="CTAS" localSheetId="7">#REF!</definedName>
    <definedName name="CTAS" localSheetId="5">#REF!</definedName>
    <definedName name="CTAS" localSheetId="6">#REF!</definedName>
    <definedName name="CTAS" localSheetId="18">#REF!</definedName>
    <definedName name="CTAS">#REF!</definedName>
    <definedName name="CUADRATURA" localSheetId="0">[3]BASE!#REF!</definedName>
    <definedName name="CUADRATURA" localSheetId="3">[3]BASE!#REF!</definedName>
    <definedName name="CUADRATURA" localSheetId="10">[3]BASE!#REF!</definedName>
    <definedName name="CUADRATURA" localSheetId="13">[3]BASE!#REF!</definedName>
    <definedName name="CUADRATURA" localSheetId="14">[3]BASE!#REF!</definedName>
    <definedName name="CUADRATURA" localSheetId="7">[3]BASE!#REF!</definedName>
    <definedName name="CUADRATURA" localSheetId="5">[3]BASE!#REF!</definedName>
    <definedName name="CUADRATURA" localSheetId="6">[3]BASE!#REF!</definedName>
    <definedName name="CUADRATURA" localSheetId="18">[3]BASE!#REF!</definedName>
    <definedName name="CUADRATURA">[3]BASE!#REF!</definedName>
    <definedName name="CUADRATURA1" localSheetId="0">[3]BASE!#REF!</definedName>
    <definedName name="CUADRATURA1" localSheetId="3">[3]BASE!#REF!</definedName>
    <definedName name="CUADRATURA1" localSheetId="10">[3]BASE!#REF!</definedName>
    <definedName name="CUADRATURA1" localSheetId="13">[3]BASE!#REF!</definedName>
    <definedName name="CUADRATURA1" localSheetId="14">[3]BASE!#REF!</definedName>
    <definedName name="CUADRATURA1" localSheetId="7">[3]BASE!#REF!</definedName>
    <definedName name="CUADRATURA1" localSheetId="5">[3]BASE!#REF!</definedName>
    <definedName name="CUADRATURA1" localSheetId="6">[3]BASE!#REF!</definedName>
    <definedName name="CUADRATURA1" localSheetId="18">[3]BASE!#REF!</definedName>
    <definedName name="CUADRATURA1">[3]BASE!#REF!</definedName>
    <definedName name="CUADRATURA2" localSheetId="0">[3]NO_OP!#REF!</definedName>
    <definedName name="CUADRATURA2" localSheetId="3">[3]NO_OP!#REF!</definedName>
    <definedName name="CUADRATURA2" localSheetId="10">[3]NO_OP!#REF!</definedName>
    <definedName name="CUADRATURA2" localSheetId="13">[3]NO_OP!#REF!</definedName>
    <definedName name="CUADRATURA2" localSheetId="14">[3]NO_OP!#REF!</definedName>
    <definedName name="CUADRATURA2" localSheetId="7">[3]NO_OP!#REF!</definedName>
    <definedName name="CUADRATURA2" localSheetId="5">[3]NO_OP!#REF!</definedName>
    <definedName name="CUADRATURA2" localSheetId="6">[3]NO_OP!#REF!</definedName>
    <definedName name="CUADRATURA2" localSheetId="18">[3]NO_OP!#REF!</definedName>
    <definedName name="CUADRATURA2">[3]NO_OP!#REF!</definedName>
    <definedName name="d" localSheetId="0">'[1]GASTOS OPERACIONALES'!#REF!</definedName>
    <definedName name="d" localSheetId="3">'[1]GASTOS OPERACIONALES'!#REF!</definedName>
    <definedName name="d" localSheetId="10">'[1]GASTOS OPERACIONALES'!#REF!</definedName>
    <definedName name="d" localSheetId="13">'[1]GASTOS OPERACIONALES'!#REF!</definedName>
    <definedName name="d" localSheetId="14">'[1]GASTOS OPERACIONALES'!#REF!</definedName>
    <definedName name="d" localSheetId="7">'[1]GASTOS OPERACIONALES'!#REF!</definedName>
    <definedName name="d" localSheetId="5">'[1]GASTOS OPERACIONALES'!#REF!</definedName>
    <definedName name="d" localSheetId="6">'[1]GASTOS OPERACIONALES'!#REF!</definedName>
    <definedName name="d" localSheetId="18">'[1]GASTOS OPERACIONALES'!#REF!</definedName>
    <definedName name="d">'[1]GASTOS OPERACIONALES'!#REF!</definedName>
    <definedName name="DATA" localSheetId="0">#REF!</definedName>
    <definedName name="DATA" localSheetId="3">#REF!</definedName>
    <definedName name="DATA" localSheetId="10">#REF!</definedName>
    <definedName name="DATA" localSheetId="13">#REF!</definedName>
    <definedName name="DATA" localSheetId="14">#REF!</definedName>
    <definedName name="DATA" localSheetId="7">#REF!</definedName>
    <definedName name="DATA" localSheetId="5">#REF!</definedName>
    <definedName name="DATA" localSheetId="6">#REF!</definedName>
    <definedName name="DATA" localSheetId="18">#REF!</definedName>
    <definedName name="DATA">#REF!</definedName>
    <definedName name="DATA1" localSheetId="0">#REF!</definedName>
    <definedName name="DATA1" localSheetId="3">#REF!</definedName>
    <definedName name="DATA1" localSheetId="10">#REF!</definedName>
    <definedName name="DATA1" localSheetId="13">#REF!</definedName>
    <definedName name="DATA1" localSheetId="14">#REF!</definedName>
    <definedName name="DATA1" localSheetId="7">#REF!</definedName>
    <definedName name="DATA1" localSheetId="5">#REF!</definedName>
    <definedName name="DATA1" localSheetId="6">#REF!</definedName>
    <definedName name="DATA1" localSheetId="18">#REF!</definedName>
    <definedName name="DATA1">#REF!</definedName>
    <definedName name="DATA10" localSheetId="0">#REF!</definedName>
    <definedName name="DATA10" localSheetId="3">#REF!</definedName>
    <definedName name="DATA10" localSheetId="10">#REF!</definedName>
    <definedName name="DATA10" localSheetId="13">#REF!</definedName>
    <definedName name="DATA10" localSheetId="14">#REF!</definedName>
    <definedName name="DATA10" localSheetId="7">#REF!</definedName>
    <definedName name="DATA10" localSheetId="5">#REF!</definedName>
    <definedName name="DATA10" localSheetId="6">#REF!</definedName>
    <definedName name="DATA10" localSheetId="18">#REF!</definedName>
    <definedName name="DATA10">#REF!</definedName>
    <definedName name="DATA11" localSheetId="0">#REF!</definedName>
    <definedName name="DATA11" localSheetId="3">#REF!</definedName>
    <definedName name="DATA11" localSheetId="10">#REF!</definedName>
    <definedName name="DATA11" localSheetId="13">#REF!</definedName>
    <definedName name="DATA11" localSheetId="14">#REF!</definedName>
    <definedName name="DATA11" localSheetId="7">#REF!</definedName>
    <definedName name="DATA11" localSheetId="5">#REF!</definedName>
    <definedName name="DATA11" localSheetId="6">#REF!</definedName>
    <definedName name="DATA11" localSheetId="18">#REF!</definedName>
    <definedName name="DATA11">#REF!</definedName>
    <definedName name="DATA12" localSheetId="0">#REF!</definedName>
    <definedName name="DATA12" localSheetId="3">#REF!</definedName>
    <definedName name="DATA12" localSheetId="10">#REF!</definedName>
    <definedName name="DATA12" localSheetId="13">#REF!</definedName>
    <definedName name="DATA12" localSheetId="14">#REF!</definedName>
    <definedName name="DATA12" localSheetId="7">#REF!</definedName>
    <definedName name="DATA12" localSheetId="5">#REF!</definedName>
    <definedName name="DATA12" localSheetId="6">#REF!</definedName>
    <definedName name="DATA12" localSheetId="18">#REF!</definedName>
    <definedName name="DATA12">#REF!</definedName>
    <definedName name="DATA13" localSheetId="0">#REF!</definedName>
    <definedName name="DATA13" localSheetId="3">#REF!</definedName>
    <definedName name="DATA13" localSheetId="10">#REF!</definedName>
    <definedName name="DATA13" localSheetId="13">#REF!</definedName>
    <definedName name="DATA13" localSheetId="14">#REF!</definedName>
    <definedName name="DATA13" localSheetId="7">#REF!</definedName>
    <definedName name="DATA13" localSheetId="5">#REF!</definedName>
    <definedName name="DATA13" localSheetId="6">#REF!</definedName>
    <definedName name="DATA13" localSheetId="18">#REF!</definedName>
    <definedName name="DATA13">#REF!</definedName>
    <definedName name="DATA14" localSheetId="0">#REF!</definedName>
    <definedName name="DATA14" localSheetId="3">#REF!</definedName>
    <definedName name="DATA14" localSheetId="10">#REF!</definedName>
    <definedName name="DATA14" localSheetId="13">#REF!</definedName>
    <definedName name="DATA14" localSheetId="14">#REF!</definedName>
    <definedName name="DATA14" localSheetId="7">#REF!</definedName>
    <definedName name="DATA14" localSheetId="5">#REF!</definedName>
    <definedName name="DATA14" localSheetId="6">#REF!</definedName>
    <definedName name="DATA14" localSheetId="18">#REF!</definedName>
    <definedName name="DATA14">#REF!</definedName>
    <definedName name="DATA15" localSheetId="0">#REF!</definedName>
    <definedName name="DATA15" localSheetId="3">#REF!</definedName>
    <definedName name="DATA15" localSheetId="10">#REF!</definedName>
    <definedName name="DATA15" localSheetId="13">#REF!</definedName>
    <definedName name="DATA15" localSheetId="14">#REF!</definedName>
    <definedName name="DATA15" localSheetId="7">#REF!</definedName>
    <definedName name="DATA15" localSheetId="5">#REF!</definedName>
    <definedName name="DATA15" localSheetId="6">#REF!</definedName>
    <definedName name="DATA15" localSheetId="18">#REF!</definedName>
    <definedName name="DATA15">#REF!</definedName>
    <definedName name="DATA16" localSheetId="0">#REF!</definedName>
    <definedName name="DATA16" localSheetId="3">#REF!</definedName>
    <definedName name="DATA16" localSheetId="10">#REF!</definedName>
    <definedName name="DATA16" localSheetId="13">#REF!</definedName>
    <definedName name="DATA16" localSheetId="14">#REF!</definedName>
    <definedName name="DATA16" localSheetId="7">#REF!</definedName>
    <definedName name="DATA16" localSheetId="5">#REF!</definedName>
    <definedName name="DATA16" localSheetId="6">#REF!</definedName>
    <definedName name="DATA16" localSheetId="18">#REF!</definedName>
    <definedName name="DATA16">#REF!</definedName>
    <definedName name="DATA17" localSheetId="0">#REF!</definedName>
    <definedName name="DATA17" localSheetId="3">#REF!</definedName>
    <definedName name="DATA17" localSheetId="10">#REF!</definedName>
    <definedName name="DATA17" localSheetId="13">#REF!</definedName>
    <definedName name="DATA17" localSheetId="14">#REF!</definedName>
    <definedName name="DATA17" localSheetId="7">#REF!</definedName>
    <definedName name="DATA17" localSheetId="5">#REF!</definedName>
    <definedName name="DATA17" localSheetId="6">#REF!</definedName>
    <definedName name="DATA17" localSheetId="18">#REF!</definedName>
    <definedName name="DATA17">#REF!</definedName>
    <definedName name="DATA18" localSheetId="0">#REF!</definedName>
    <definedName name="DATA18" localSheetId="3">#REF!</definedName>
    <definedName name="DATA18" localSheetId="10">#REF!</definedName>
    <definedName name="DATA18" localSheetId="13">#REF!</definedName>
    <definedName name="DATA18" localSheetId="14">#REF!</definedName>
    <definedName name="DATA18" localSheetId="7">#REF!</definedName>
    <definedName name="DATA18" localSheetId="5">#REF!</definedName>
    <definedName name="DATA18" localSheetId="6">#REF!</definedName>
    <definedName name="DATA18" localSheetId="18">#REF!</definedName>
    <definedName name="DATA18">#REF!</definedName>
    <definedName name="DATA19" localSheetId="0">#REF!</definedName>
    <definedName name="DATA19" localSheetId="3">#REF!</definedName>
    <definedName name="DATA19" localSheetId="10">#REF!</definedName>
    <definedName name="DATA19" localSheetId="13">#REF!</definedName>
    <definedName name="DATA19" localSheetId="14">#REF!</definedName>
    <definedName name="DATA19" localSheetId="7">#REF!</definedName>
    <definedName name="DATA19" localSheetId="5">#REF!</definedName>
    <definedName name="DATA19" localSheetId="6">#REF!</definedName>
    <definedName name="DATA19" localSheetId="18">#REF!</definedName>
    <definedName name="DATA19">#REF!</definedName>
    <definedName name="DATA2" localSheetId="0">#REF!</definedName>
    <definedName name="DATA2" localSheetId="3">#REF!</definedName>
    <definedName name="DATA2" localSheetId="10">#REF!</definedName>
    <definedName name="DATA2" localSheetId="13">#REF!</definedName>
    <definedName name="DATA2" localSheetId="14">#REF!</definedName>
    <definedName name="DATA2" localSheetId="7">#REF!</definedName>
    <definedName name="DATA2" localSheetId="5">#REF!</definedName>
    <definedName name="DATA2" localSheetId="6">#REF!</definedName>
    <definedName name="DATA2" localSheetId="18">#REF!</definedName>
    <definedName name="DATA2">#REF!</definedName>
    <definedName name="DATA20" localSheetId="0">#REF!</definedName>
    <definedName name="DATA20" localSheetId="3">#REF!</definedName>
    <definedName name="DATA20" localSheetId="10">#REF!</definedName>
    <definedName name="DATA20" localSheetId="13">#REF!</definedName>
    <definedName name="DATA20" localSheetId="14">#REF!</definedName>
    <definedName name="DATA20" localSheetId="7">#REF!</definedName>
    <definedName name="DATA20" localSheetId="5">#REF!</definedName>
    <definedName name="DATA20" localSheetId="6">#REF!</definedName>
    <definedName name="DATA20" localSheetId="18">#REF!</definedName>
    <definedName name="DATA20">#REF!</definedName>
    <definedName name="DATA21" localSheetId="0">#REF!</definedName>
    <definedName name="DATA21" localSheetId="3">#REF!</definedName>
    <definedName name="DATA21" localSheetId="10">#REF!</definedName>
    <definedName name="DATA21" localSheetId="13">#REF!</definedName>
    <definedName name="DATA21" localSheetId="14">#REF!</definedName>
    <definedName name="DATA21" localSheetId="7">#REF!</definedName>
    <definedName name="DATA21" localSheetId="5">#REF!</definedName>
    <definedName name="DATA21" localSheetId="6">#REF!</definedName>
    <definedName name="DATA21" localSheetId="18">#REF!</definedName>
    <definedName name="DATA21">#REF!</definedName>
    <definedName name="DATA22" localSheetId="0">#REF!</definedName>
    <definedName name="DATA22" localSheetId="3">#REF!</definedName>
    <definedName name="DATA22" localSheetId="10">#REF!</definedName>
    <definedName name="DATA22" localSheetId="13">#REF!</definedName>
    <definedName name="DATA22" localSheetId="14">#REF!</definedName>
    <definedName name="DATA22" localSheetId="7">#REF!</definedName>
    <definedName name="DATA22" localSheetId="5">#REF!</definedName>
    <definedName name="DATA22" localSheetId="6">#REF!</definedName>
    <definedName name="DATA22" localSheetId="18">#REF!</definedName>
    <definedName name="DATA22">#REF!</definedName>
    <definedName name="DATA23" localSheetId="0">#REF!</definedName>
    <definedName name="DATA23" localSheetId="3">#REF!</definedName>
    <definedName name="DATA23" localSheetId="10">#REF!</definedName>
    <definedName name="DATA23" localSheetId="13">#REF!</definedName>
    <definedName name="DATA23" localSheetId="14">#REF!</definedName>
    <definedName name="DATA23" localSheetId="7">#REF!</definedName>
    <definedName name="DATA23" localSheetId="5">#REF!</definedName>
    <definedName name="DATA23" localSheetId="6">#REF!</definedName>
    <definedName name="DATA23" localSheetId="18">#REF!</definedName>
    <definedName name="DATA23">#REF!</definedName>
    <definedName name="DATA24" localSheetId="0">#REF!</definedName>
    <definedName name="DATA24" localSheetId="3">#REF!</definedName>
    <definedName name="DATA24" localSheetId="10">#REF!</definedName>
    <definedName name="DATA24" localSheetId="13">#REF!</definedName>
    <definedName name="DATA24" localSheetId="14">#REF!</definedName>
    <definedName name="DATA24" localSheetId="7">#REF!</definedName>
    <definedName name="DATA24" localSheetId="5">#REF!</definedName>
    <definedName name="DATA24" localSheetId="6">#REF!</definedName>
    <definedName name="DATA24" localSheetId="18">#REF!</definedName>
    <definedName name="DATA24">#REF!</definedName>
    <definedName name="DATA25" localSheetId="0">#REF!</definedName>
    <definedName name="DATA25" localSheetId="3">#REF!</definedName>
    <definedName name="DATA25" localSheetId="10">#REF!</definedName>
    <definedName name="DATA25" localSheetId="13">#REF!</definedName>
    <definedName name="DATA25" localSheetId="14">#REF!</definedName>
    <definedName name="DATA25" localSheetId="7">#REF!</definedName>
    <definedName name="DATA25" localSheetId="5">#REF!</definedName>
    <definedName name="DATA25" localSheetId="6">#REF!</definedName>
    <definedName name="DATA25" localSheetId="18">#REF!</definedName>
    <definedName name="DATA25">#REF!</definedName>
    <definedName name="DATA26" localSheetId="0">#REF!</definedName>
    <definedName name="DATA26" localSheetId="3">#REF!</definedName>
    <definedName name="DATA26" localSheetId="10">#REF!</definedName>
    <definedName name="DATA26" localSheetId="13">#REF!</definedName>
    <definedName name="DATA26" localSheetId="14">#REF!</definedName>
    <definedName name="DATA26" localSheetId="7">#REF!</definedName>
    <definedName name="DATA26" localSheetId="5">#REF!</definedName>
    <definedName name="DATA26" localSheetId="6">#REF!</definedName>
    <definedName name="DATA26" localSheetId="18">#REF!</definedName>
    <definedName name="DATA26">#REF!</definedName>
    <definedName name="DATA27" localSheetId="0">[4]Sheet1!#REF!</definedName>
    <definedName name="DATA27" localSheetId="3">[4]Sheet1!#REF!</definedName>
    <definedName name="DATA27" localSheetId="10">[4]Sheet1!#REF!</definedName>
    <definedName name="DATA27" localSheetId="13">[4]Sheet1!#REF!</definedName>
    <definedName name="DATA27" localSheetId="14">[4]Sheet1!#REF!</definedName>
    <definedName name="DATA27" localSheetId="7">[4]Sheet1!#REF!</definedName>
    <definedName name="DATA27" localSheetId="5">[4]Sheet1!#REF!</definedName>
    <definedName name="DATA27" localSheetId="6">[4]Sheet1!#REF!</definedName>
    <definedName name="DATA27" localSheetId="18">[4]Sheet1!#REF!</definedName>
    <definedName name="DATA27">[4]Sheet1!#REF!</definedName>
    <definedName name="DATA3" localSheetId="0">#REF!</definedName>
    <definedName name="DATA3" localSheetId="3">#REF!</definedName>
    <definedName name="DATA3" localSheetId="10">#REF!</definedName>
    <definedName name="DATA3" localSheetId="13">#REF!</definedName>
    <definedName name="DATA3" localSheetId="14">#REF!</definedName>
    <definedName name="DATA3" localSheetId="7">#REF!</definedName>
    <definedName name="DATA3" localSheetId="5">#REF!</definedName>
    <definedName name="DATA3" localSheetId="6">#REF!</definedName>
    <definedName name="DATA3" localSheetId="18">#REF!</definedName>
    <definedName name="DATA3">#REF!</definedName>
    <definedName name="DATA4" localSheetId="0">#REF!</definedName>
    <definedName name="DATA4" localSheetId="3">#REF!</definedName>
    <definedName name="DATA4" localSheetId="10">#REF!</definedName>
    <definedName name="DATA4" localSheetId="13">#REF!</definedName>
    <definedName name="DATA4" localSheetId="14">#REF!</definedName>
    <definedName name="DATA4" localSheetId="7">#REF!</definedName>
    <definedName name="DATA4" localSheetId="5">#REF!</definedName>
    <definedName name="DATA4" localSheetId="6">#REF!</definedName>
    <definedName name="DATA4" localSheetId="18">#REF!</definedName>
    <definedName name="DATA4">#REF!</definedName>
    <definedName name="DATA5" localSheetId="0">#REF!</definedName>
    <definedName name="DATA5" localSheetId="3">#REF!</definedName>
    <definedName name="DATA5" localSheetId="10">#REF!</definedName>
    <definedName name="DATA5" localSheetId="13">#REF!</definedName>
    <definedName name="DATA5" localSheetId="14">#REF!</definedName>
    <definedName name="DATA5" localSheetId="7">#REF!</definedName>
    <definedName name="DATA5" localSheetId="5">#REF!</definedName>
    <definedName name="DATA5" localSheetId="6">#REF!</definedName>
    <definedName name="DATA5" localSheetId="18">#REF!</definedName>
    <definedName name="DATA5">#REF!</definedName>
    <definedName name="DATA6" localSheetId="0">#REF!</definedName>
    <definedName name="DATA6" localSheetId="3">#REF!</definedName>
    <definedName name="DATA6" localSheetId="10">#REF!</definedName>
    <definedName name="DATA6" localSheetId="13">#REF!</definedName>
    <definedName name="DATA6" localSheetId="14">#REF!</definedName>
    <definedName name="DATA6" localSheetId="7">#REF!</definedName>
    <definedName name="DATA6" localSheetId="5">#REF!</definedName>
    <definedName name="DATA6" localSheetId="6">#REF!</definedName>
    <definedName name="DATA6" localSheetId="18">#REF!</definedName>
    <definedName name="DATA6">#REF!</definedName>
    <definedName name="DATA7" localSheetId="0">#REF!</definedName>
    <definedName name="DATA7" localSheetId="3">#REF!</definedName>
    <definedName name="DATA7" localSheetId="10">#REF!</definedName>
    <definedName name="DATA7" localSheetId="13">#REF!</definedName>
    <definedName name="DATA7" localSheetId="14">#REF!</definedName>
    <definedName name="DATA7" localSheetId="7">#REF!</definedName>
    <definedName name="DATA7" localSheetId="5">#REF!</definedName>
    <definedName name="DATA7" localSheetId="6">#REF!</definedName>
    <definedName name="DATA7" localSheetId="18">#REF!</definedName>
    <definedName name="DATA7">#REF!</definedName>
    <definedName name="DATA8" localSheetId="0">#REF!</definedName>
    <definedName name="DATA8" localSheetId="3">#REF!</definedName>
    <definedName name="DATA8" localSheetId="10">#REF!</definedName>
    <definedName name="DATA8" localSheetId="13">#REF!</definedName>
    <definedName name="DATA8" localSheetId="14">#REF!</definedName>
    <definedName name="DATA8" localSheetId="7">#REF!</definedName>
    <definedName name="DATA8" localSheetId="5">#REF!</definedName>
    <definedName name="DATA8" localSheetId="6">#REF!</definedName>
    <definedName name="DATA8" localSheetId="18">#REF!</definedName>
    <definedName name="DATA8">#REF!</definedName>
    <definedName name="DATA9" localSheetId="0">#REF!</definedName>
    <definedName name="DATA9" localSheetId="3">#REF!</definedName>
    <definedName name="DATA9" localSheetId="10">#REF!</definedName>
    <definedName name="DATA9" localSheetId="13">#REF!</definedName>
    <definedName name="DATA9" localSheetId="14">#REF!</definedName>
    <definedName name="DATA9" localSheetId="7">#REF!</definedName>
    <definedName name="DATA9" localSheetId="5">#REF!</definedName>
    <definedName name="DATA9" localSheetId="6">#REF!</definedName>
    <definedName name="DATA9" localSheetId="18">#REF!</definedName>
    <definedName name="DATA9">#REF!</definedName>
    <definedName name="dbo_RMAEREP_Consulta" localSheetId="0">#REF!</definedName>
    <definedName name="dbo_RMAEREP_Consulta" localSheetId="3">#REF!</definedName>
    <definedName name="dbo_RMAEREP_Consulta" localSheetId="10">#REF!</definedName>
    <definedName name="dbo_RMAEREP_Consulta" localSheetId="13">#REF!</definedName>
    <definedName name="dbo_RMAEREP_Consulta" localSheetId="14">#REF!</definedName>
    <definedName name="dbo_RMAEREP_Consulta" localSheetId="7">#REF!</definedName>
    <definedName name="dbo_RMAEREP_Consulta" localSheetId="5">#REF!</definedName>
    <definedName name="dbo_RMAEREP_Consulta" localSheetId="6">#REF!</definedName>
    <definedName name="dbo_RMAEREP_Consulta" localSheetId="18">#REF!</definedName>
    <definedName name="dbo_RMAEREP_Consulta">#REF!</definedName>
    <definedName name="dbo_RMAEREP_DICIEMBRE" localSheetId="0">#REF!</definedName>
    <definedName name="dbo_RMAEREP_DICIEMBRE" localSheetId="3">#REF!</definedName>
    <definedName name="dbo_RMAEREP_DICIEMBRE" localSheetId="10">#REF!</definedName>
    <definedName name="dbo_RMAEREP_DICIEMBRE" localSheetId="13">#REF!</definedName>
    <definedName name="dbo_RMAEREP_DICIEMBRE" localSheetId="14">#REF!</definedName>
    <definedName name="dbo_RMAEREP_DICIEMBRE" localSheetId="7">#REF!</definedName>
    <definedName name="dbo_RMAEREP_DICIEMBRE" localSheetId="5">#REF!</definedName>
    <definedName name="dbo_RMAEREP_DICIEMBRE" localSheetId="6">#REF!</definedName>
    <definedName name="dbo_RMAEREP_DICIEMBRE" localSheetId="18">#REF!</definedName>
    <definedName name="dbo_RMAEREP_DICIEMBRE">#REF!</definedName>
    <definedName name="dbo_RMAEREP_Marca__Consulta" localSheetId="0">#REF!</definedName>
    <definedName name="dbo_RMAEREP_Marca__Consulta" localSheetId="3">#REF!</definedName>
    <definedName name="dbo_RMAEREP_Marca__Consulta" localSheetId="10">#REF!</definedName>
    <definedName name="dbo_RMAEREP_Marca__Consulta" localSheetId="13">#REF!</definedName>
    <definedName name="dbo_RMAEREP_Marca__Consulta" localSheetId="14">#REF!</definedName>
    <definedName name="dbo_RMAEREP_Marca__Consulta" localSheetId="7">#REF!</definedName>
    <definedName name="dbo_RMAEREP_Marca__Consulta" localSheetId="5">#REF!</definedName>
    <definedName name="dbo_RMAEREP_Marca__Consulta" localSheetId="6">#REF!</definedName>
    <definedName name="dbo_RMAEREP_Marca__Consulta" localSheetId="18">#REF!</definedName>
    <definedName name="dbo_RMAEREP_Marca__Consulta">#REF!</definedName>
    <definedName name="dc" localSheetId="0">#REF!</definedName>
    <definedName name="dc" localSheetId="3">#REF!</definedName>
    <definedName name="dc" localSheetId="10">#REF!</definedName>
    <definedName name="dc" localSheetId="13">#REF!</definedName>
    <definedName name="dc" localSheetId="14">#REF!</definedName>
    <definedName name="dc" localSheetId="7">#REF!</definedName>
    <definedName name="dc" localSheetId="5">#REF!</definedName>
    <definedName name="dc" localSheetId="6">#REF!</definedName>
    <definedName name="dc" localSheetId="18">#REF!</definedName>
    <definedName name="dc">#REF!</definedName>
    <definedName name="dd" localSheetId="0">#REF!</definedName>
    <definedName name="dd" localSheetId="3">#REF!</definedName>
    <definedName name="dd" localSheetId="10">#REF!</definedName>
    <definedName name="dd" localSheetId="13">#REF!</definedName>
    <definedName name="dd" localSheetId="14">#REF!</definedName>
    <definedName name="dd" localSheetId="7">#REF!</definedName>
    <definedName name="dd" localSheetId="5">#REF!</definedName>
    <definedName name="dd" localSheetId="6">#REF!</definedName>
    <definedName name="dd" localSheetId="18">#REF!</definedName>
    <definedName name="dd">#REF!</definedName>
    <definedName name="ddddddd" localSheetId="0">#REF!</definedName>
    <definedName name="ddddddd" localSheetId="3">#REF!</definedName>
    <definedName name="ddddddd" localSheetId="10">#REF!</definedName>
    <definedName name="ddddddd" localSheetId="13">#REF!</definedName>
    <definedName name="ddddddd" localSheetId="14">#REF!</definedName>
    <definedName name="ddddddd" localSheetId="7">#REF!</definedName>
    <definedName name="ddddddd" localSheetId="5">#REF!</definedName>
    <definedName name="ddddddd" localSheetId="6">#REF!</definedName>
    <definedName name="ddddddd" localSheetId="18">#REF!</definedName>
    <definedName name="ddddddd">#REF!</definedName>
    <definedName name="DIEZ" localSheetId="0">[3]BASE!#REF!</definedName>
    <definedName name="DIEZ" localSheetId="3">[3]BASE!#REF!</definedName>
    <definedName name="DIEZ" localSheetId="10">[3]BASE!#REF!</definedName>
    <definedName name="DIEZ" localSheetId="13">[3]BASE!#REF!</definedName>
    <definedName name="DIEZ" localSheetId="14">[3]BASE!#REF!</definedName>
    <definedName name="DIEZ" localSheetId="7">[3]BASE!#REF!</definedName>
    <definedName name="DIEZ" localSheetId="5">[3]BASE!#REF!</definedName>
    <definedName name="DIEZ" localSheetId="6">[3]BASE!#REF!</definedName>
    <definedName name="DIEZ" localSheetId="18">[3]BASE!#REF!</definedName>
    <definedName name="DIEZ">[3]BASE!#REF!</definedName>
    <definedName name="difer" localSheetId="0">#REF!</definedName>
    <definedName name="difer" localSheetId="3">#REF!</definedName>
    <definedName name="difer" localSheetId="10">#REF!</definedName>
    <definedName name="difer" localSheetId="13">#REF!</definedName>
    <definedName name="difer" localSheetId="14">#REF!</definedName>
    <definedName name="difer" localSheetId="7">#REF!</definedName>
    <definedName name="difer" localSheetId="5">#REF!</definedName>
    <definedName name="difer" localSheetId="6">#REF!</definedName>
    <definedName name="difer" localSheetId="18">#REF!</definedName>
    <definedName name="difer">#REF!</definedName>
    <definedName name="DOS" localSheetId="0">#REF!</definedName>
    <definedName name="DOS" localSheetId="3">#REF!</definedName>
    <definedName name="DOS" localSheetId="10">#REF!</definedName>
    <definedName name="DOS" localSheetId="13">#REF!</definedName>
    <definedName name="DOS" localSheetId="14">#REF!</definedName>
    <definedName name="DOS" localSheetId="7">#REF!</definedName>
    <definedName name="DOS" localSheetId="5">#REF!</definedName>
    <definedName name="DOS" localSheetId="6">#REF!</definedName>
    <definedName name="DOS" localSheetId="18">#REF!</definedName>
    <definedName name="DOS">#REF!</definedName>
    <definedName name="E" localSheetId="0">#REF!</definedName>
    <definedName name="E" localSheetId="3">#REF!</definedName>
    <definedName name="E" localSheetId="10">#REF!</definedName>
    <definedName name="E" localSheetId="13">#REF!</definedName>
    <definedName name="E" localSheetId="14">#REF!</definedName>
    <definedName name="E" localSheetId="7">#REF!</definedName>
    <definedName name="E" localSheetId="5">#REF!</definedName>
    <definedName name="E" localSheetId="6">#REF!</definedName>
    <definedName name="E" localSheetId="18">#REF!</definedName>
    <definedName name="E">#REF!</definedName>
    <definedName name="ee" localSheetId="0">#REF!</definedName>
    <definedName name="ee" localSheetId="3">#REF!</definedName>
    <definedName name="ee" localSheetId="10">#REF!</definedName>
    <definedName name="ee" localSheetId="13">#REF!</definedName>
    <definedName name="ee" localSheetId="14">#REF!</definedName>
    <definedName name="ee" localSheetId="7">#REF!</definedName>
    <definedName name="ee" localSheetId="5">#REF!</definedName>
    <definedName name="ee" localSheetId="6">#REF!</definedName>
    <definedName name="ee" localSheetId="18">#REF!</definedName>
    <definedName name="ee">#REF!</definedName>
    <definedName name="EEEE" localSheetId="0">#REF!</definedName>
    <definedName name="EEEE" localSheetId="3">#REF!</definedName>
    <definedName name="EEEE" localSheetId="10">#REF!</definedName>
    <definedName name="EEEE" localSheetId="13">#REF!</definedName>
    <definedName name="EEEE" localSheetId="14">#REF!</definedName>
    <definedName name="EEEE" localSheetId="7">#REF!</definedName>
    <definedName name="EEEE" localSheetId="5">#REF!</definedName>
    <definedName name="EEEE" localSheetId="6">#REF!</definedName>
    <definedName name="EEEE" localSheetId="18">#REF!</definedName>
    <definedName name="EEEE">#REF!</definedName>
    <definedName name="ESTRES" localSheetId="0">#REF!</definedName>
    <definedName name="ESTRES" localSheetId="3">#REF!</definedName>
    <definedName name="ESTRES" localSheetId="10">#REF!</definedName>
    <definedName name="ESTRES" localSheetId="13">#REF!</definedName>
    <definedName name="ESTRES" localSheetId="14">#REF!</definedName>
    <definedName name="ESTRES" localSheetId="7">#REF!</definedName>
    <definedName name="ESTRES" localSheetId="5">#REF!</definedName>
    <definedName name="ESTRES" localSheetId="6">#REF!</definedName>
    <definedName name="ESTRES" localSheetId="18">#REF!</definedName>
    <definedName name="ESTRES">#REF!</definedName>
    <definedName name="ESTRES1" localSheetId="0">[3]BASE!#REF!</definedName>
    <definedName name="ESTRES1" localSheetId="3">[3]BASE!#REF!</definedName>
    <definedName name="ESTRES1" localSheetId="10">[3]BASE!#REF!</definedName>
    <definedName name="ESTRES1" localSheetId="13">[3]BASE!#REF!</definedName>
    <definedName name="ESTRES1" localSheetId="14">[3]BASE!#REF!</definedName>
    <definedName name="ESTRES1" localSheetId="7">[3]BASE!#REF!</definedName>
    <definedName name="ESTRES1" localSheetId="5">[3]BASE!#REF!</definedName>
    <definedName name="ESTRES1" localSheetId="6">[3]BASE!#REF!</definedName>
    <definedName name="ESTRES1" localSheetId="18">[3]BASE!#REF!</definedName>
    <definedName name="ESTRES1">[3]BASE!#REF!</definedName>
    <definedName name="estresado" localSheetId="0">#REF!</definedName>
    <definedName name="estresado" localSheetId="3">#REF!</definedName>
    <definedName name="estresado" localSheetId="10">#REF!</definedName>
    <definedName name="estresado" localSheetId="13">#REF!</definedName>
    <definedName name="estresado" localSheetId="14">#REF!</definedName>
    <definedName name="estresado" localSheetId="7">#REF!</definedName>
    <definedName name="estresado" localSheetId="5">#REF!</definedName>
    <definedName name="estresado" localSheetId="6">#REF!</definedName>
    <definedName name="estresado" localSheetId="18">#REF!</definedName>
    <definedName name="estresado">#REF!</definedName>
    <definedName name="FEC" localSheetId="0">#REF!</definedName>
    <definedName name="FEC" localSheetId="3">#REF!</definedName>
    <definedName name="FEC" localSheetId="10">#REF!</definedName>
    <definedName name="FEC" localSheetId="13">#REF!</definedName>
    <definedName name="FEC" localSheetId="14">#REF!</definedName>
    <definedName name="FEC" localSheetId="7">#REF!</definedName>
    <definedName name="FEC" localSheetId="5">#REF!</definedName>
    <definedName name="FEC" localSheetId="6">#REF!</definedName>
    <definedName name="FEC" localSheetId="18">#REF!</definedName>
    <definedName name="FEC">#REF!</definedName>
    <definedName name="FechaPuestaenServicioProvisoria">[5]Calendario!$B$20</definedName>
    <definedName name="fff" localSheetId="0">#REF!</definedName>
    <definedName name="fff" localSheetId="3">#REF!</definedName>
    <definedName name="fff" localSheetId="10">#REF!</definedName>
    <definedName name="fff" localSheetId="13">#REF!</definedName>
    <definedName name="fff" localSheetId="14">#REF!</definedName>
    <definedName name="fff" localSheetId="7">#REF!</definedName>
    <definedName name="fff" localSheetId="5">#REF!</definedName>
    <definedName name="fff" localSheetId="6">#REF!</definedName>
    <definedName name="fff" localSheetId="18">#REF!</definedName>
    <definedName name="fff">#REF!</definedName>
    <definedName name="FORM">[3]BASE:NO_OP!$B$1:$IM$98</definedName>
    <definedName name="GC" localSheetId="0" hidden="1">{#N/A,#N/A,TRUE,"MEMO";#N/A,#N/A,TRUE,"PARAMETROS";#N/A,#N/A,TRUE,"RLI ";#N/A,#N/A,TRUE,"IMPTO.DET.";#N/A,#N/A,TRUE,"FUT-FUNT";#N/A,#N/A,TRUE,"CPI-PATR.";#N/A,#N/A,TRUE,"CM CPI";#N/A,#N/A,TRUE,"PROV";#N/A,#N/A,TRUE,"A FIJO";#N/A,#N/A,TRUE,"LEASING";#N/A,#N/A,TRUE,"VPP";#N/A,#N/A,TRUE,"PPM";#N/A,#N/A,TRUE,"OTROS"}</definedName>
    <definedName name="GC" localSheetId="13" hidden="1">{#N/A,#N/A,TRUE,"MEMO";#N/A,#N/A,TRUE,"PARAMETROS";#N/A,#N/A,TRUE,"RLI ";#N/A,#N/A,TRUE,"IMPTO.DET.";#N/A,#N/A,TRUE,"FUT-FUNT";#N/A,#N/A,TRUE,"CPI-PATR.";#N/A,#N/A,TRUE,"CM CPI";#N/A,#N/A,TRUE,"PROV";#N/A,#N/A,TRUE,"A FIJO";#N/A,#N/A,TRUE,"LEASING";#N/A,#N/A,TRUE,"VPP";#N/A,#N/A,TRUE,"PPM";#N/A,#N/A,TRUE,"OTROS"}</definedName>
    <definedName name="GC" localSheetId="14" hidden="1">{#N/A,#N/A,TRUE,"MEMO";#N/A,#N/A,TRUE,"PARAMETROS";#N/A,#N/A,TRUE,"RLI ";#N/A,#N/A,TRUE,"IMPTO.DET.";#N/A,#N/A,TRUE,"FUT-FUNT";#N/A,#N/A,TRUE,"CPI-PATR.";#N/A,#N/A,TRUE,"CM CPI";#N/A,#N/A,TRUE,"PROV";#N/A,#N/A,TRUE,"A FIJO";#N/A,#N/A,TRUE,"LEASING";#N/A,#N/A,TRUE,"VPP";#N/A,#N/A,TRUE,"PPM";#N/A,#N/A,TRUE,"OTROS"}</definedName>
    <definedName name="GC" localSheetId="7" hidden="1">{#N/A,#N/A,TRUE,"MEMO";#N/A,#N/A,TRUE,"PARAMETROS";#N/A,#N/A,TRUE,"RLI ";#N/A,#N/A,TRUE,"IMPTO.DET.";#N/A,#N/A,TRUE,"FUT-FUNT";#N/A,#N/A,TRUE,"CPI-PATR.";#N/A,#N/A,TRUE,"CM CPI";#N/A,#N/A,TRUE,"PROV";#N/A,#N/A,TRUE,"A FIJO";#N/A,#N/A,TRUE,"LEASING";#N/A,#N/A,TRUE,"VPP";#N/A,#N/A,TRUE,"PPM";#N/A,#N/A,TRUE,"OTROS"}</definedName>
    <definedName name="GC" localSheetId="16" hidden="1">{#N/A,#N/A,TRUE,"MEMO";#N/A,#N/A,TRUE,"PARAMETROS";#N/A,#N/A,TRUE,"RLI ";#N/A,#N/A,TRUE,"IMPTO.DET.";#N/A,#N/A,TRUE,"FUT-FUNT";#N/A,#N/A,TRUE,"CPI-PATR.";#N/A,#N/A,TRUE,"CM CPI";#N/A,#N/A,TRUE,"PROV";#N/A,#N/A,TRUE,"A FIJO";#N/A,#N/A,TRUE,"LEASING";#N/A,#N/A,TRUE,"VPP";#N/A,#N/A,TRUE,"PPM";#N/A,#N/A,TRUE,"OTROS"}</definedName>
    <definedName name="GC" localSheetId="11" hidden="1">{#N/A,#N/A,TRUE,"MEMO";#N/A,#N/A,TRUE,"PARAMETROS";#N/A,#N/A,TRUE,"RLI ";#N/A,#N/A,TRUE,"IMPTO.DET.";#N/A,#N/A,TRUE,"FUT-FUNT";#N/A,#N/A,TRUE,"CPI-PATR.";#N/A,#N/A,TRUE,"CM CPI";#N/A,#N/A,TRUE,"PROV";#N/A,#N/A,TRUE,"A FIJO";#N/A,#N/A,TRUE,"LEASING";#N/A,#N/A,TRUE,"VPP";#N/A,#N/A,TRUE,"PPM";#N/A,#N/A,TRUE,"OTROS"}</definedName>
    <definedName name="GC" localSheetId="6" hidden="1">{#N/A,#N/A,TRUE,"MEMO";#N/A,#N/A,TRUE,"PARAMETROS";#N/A,#N/A,TRUE,"RLI ";#N/A,#N/A,TRUE,"IMPTO.DET.";#N/A,#N/A,TRUE,"FUT-FUNT";#N/A,#N/A,TRUE,"CPI-PATR.";#N/A,#N/A,TRUE,"CM CPI";#N/A,#N/A,TRUE,"PROV";#N/A,#N/A,TRUE,"A FIJO";#N/A,#N/A,TRUE,"LEASING";#N/A,#N/A,TRUE,"VPP";#N/A,#N/A,TRUE,"PPM";#N/A,#N/A,TRUE,"OTROS"}</definedName>
    <definedName name="GC" localSheetId="18" hidden="1">{#N/A,#N/A,TRUE,"MEMO";#N/A,#N/A,TRUE,"PARAMETROS";#N/A,#N/A,TRUE,"RLI ";#N/A,#N/A,TRUE,"IMPTO.DET.";#N/A,#N/A,TRUE,"FUT-FUNT";#N/A,#N/A,TRUE,"CPI-PATR.";#N/A,#N/A,TRUE,"CM CPI";#N/A,#N/A,TRUE,"PROV";#N/A,#N/A,TRUE,"A FIJO";#N/A,#N/A,TRUE,"LEASING";#N/A,#N/A,TRUE,"VPP";#N/A,#N/A,TRUE,"PPM";#N/A,#N/A,TRUE,"OTROS"}</definedName>
    <definedName name="GC" localSheetId="25" hidden="1">{#N/A,#N/A,TRUE,"MEMO";#N/A,#N/A,TRUE,"PARAMETROS";#N/A,#N/A,TRUE,"RLI ";#N/A,#N/A,TRUE,"IMPTO.DET.";#N/A,#N/A,TRUE,"FUT-FUNT";#N/A,#N/A,TRUE,"CPI-PATR.";#N/A,#N/A,TRUE,"CM CPI";#N/A,#N/A,TRUE,"PROV";#N/A,#N/A,TRUE,"A FIJO";#N/A,#N/A,TRUE,"LEASING";#N/A,#N/A,TRUE,"VPP";#N/A,#N/A,TRUE,"PPM";#N/A,#N/A,TRUE,"OTROS"}</definedName>
    <definedName name="GC" hidden="1">{#N/A,#N/A,TRUE,"MEMO";#N/A,#N/A,TRUE,"PARAMETROS";#N/A,#N/A,TRUE,"RLI ";#N/A,#N/A,TRUE,"IMPTO.DET.";#N/A,#N/A,TRUE,"FUT-FUNT";#N/A,#N/A,TRUE,"CPI-PATR.";#N/A,#N/A,TRUE,"CM CPI";#N/A,#N/A,TRUE,"PROV";#N/A,#N/A,TRUE,"A FIJO";#N/A,#N/A,TRUE,"LEASING";#N/A,#N/A,TRUE,"VPP";#N/A,#N/A,TRUE,"PPM";#N/A,#N/A,TRUE,"OTROS"}</definedName>
    <definedName name="gg" localSheetId="0">#REF!</definedName>
    <definedName name="gg" localSheetId="3">#REF!</definedName>
    <definedName name="gg" localSheetId="10">#REF!</definedName>
    <definedName name="gg" localSheetId="13">#REF!</definedName>
    <definedName name="gg" localSheetId="14">#REF!</definedName>
    <definedName name="gg" localSheetId="7">#REF!</definedName>
    <definedName name="gg" localSheetId="5">#REF!</definedName>
    <definedName name="gg" localSheetId="6">#REF!</definedName>
    <definedName name="gg" localSheetId="18">#REF!</definedName>
    <definedName name="gg">#REF!</definedName>
    <definedName name="grafico" localSheetId="0">#REF!</definedName>
    <definedName name="grafico" localSheetId="3">#REF!</definedName>
    <definedName name="grafico" localSheetId="10">#REF!</definedName>
    <definedName name="grafico" localSheetId="13">#REF!</definedName>
    <definedName name="grafico" localSheetId="14">#REF!</definedName>
    <definedName name="grafico" localSheetId="7">#REF!</definedName>
    <definedName name="grafico" localSheetId="5">#REF!</definedName>
    <definedName name="grafico" localSheetId="6">#REF!</definedName>
    <definedName name="grafico" localSheetId="18">#REF!</definedName>
    <definedName name="grafico">#REF!</definedName>
    <definedName name="GRAFICOS" localSheetId="0">#REF!</definedName>
    <definedName name="GRAFICOS" localSheetId="3">#REF!</definedName>
    <definedName name="GRAFICOS" localSheetId="10">#REF!</definedName>
    <definedName name="GRAFICOS" localSheetId="13">#REF!</definedName>
    <definedName name="GRAFICOS" localSheetId="14">#REF!</definedName>
    <definedName name="GRAFICOS" localSheetId="7">#REF!</definedName>
    <definedName name="GRAFICOS" localSheetId="5">#REF!</definedName>
    <definedName name="GRAFICOS" localSheetId="6">#REF!</definedName>
    <definedName name="GRAFICOS" localSheetId="18">#REF!</definedName>
    <definedName name="GRAFICOS">#REF!</definedName>
    <definedName name="GVKey">""</definedName>
    <definedName name="IMPO" localSheetId="0">#REF!</definedName>
    <definedName name="IMPO" localSheetId="3">#REF!</definedName>
    <definedName name="IMPO" localSheetId="10">#REF!</definedName>
    <definedName name="IMPO" localSheetId="13">#REF!</definedName>
    <definedName name="IMPO" localSheetId="14">#REF!</definedName>
    <definedName name="IMPO" localSheetId="7">#REF!</definedName>
    <definedName name="IMPO" localSheetId="5">#REF!</definedName>
    <definedName name="IMPO" localSheetId="6">#REF!</definedName>
    <definedName name="IMPO" localSheetId="18">#REF!</definedName>
    <definedName name="IMPO">#REF!</definedName>
    <definedName name="IMPORT" localSheetId="0">#REF!</definedName>
    <definedName name="IMPORT" localSheetId="3">#REF!</definedName>
    <definedName name="IMPORT" localSheetId="10">#REF!</definedName>
    <definedName name="IMPORT" localSheetId="13">#REF!</definedName>
    <definedName name="IMPORT" localSheetId="14">#REF!</definedName>
    <definedName name="IMPORT" localSheetId="7">#REF!</definedName>
    <definedName name="IMPORT" localSheetId="5">#REF!</definedName>
    <definedName name="IMPORT" localSheetId="6">#REF!</definedName>
    <definedName name="IMPORT" localSheetId="18">#REF!</definedName>
    <definedName name="IMPORT">#REF!</definedName>
    <definedName name="ingresos1" localSheetId="0">#REF!</definedName>
    <definedName name="ingresos1" localSheetId="3">#REF!</definedName>
    <definedName name="ingresos1" localSheetId="10">#REF!</definedName>
    <definedName name="ingresos1" localSheetId="13">#REF!</definedName>
    <definedName name="ingresos1" localSheetId="14">#REF!</definedName>
    <definedName name="ingresos1" localSheetId="7">#REF!</definedName>
    <definedName name="ingresos1" localSheetId="5">#REF!</definedName>
    <definedName name="ingresos1" localSheetId="6">#REF!</definedName>
    <definedName name="ingresos1" localSheetId="18">#REF!</definedName>
    <definedName name="ingresos1">#REF!</definedName>
    <definedName name="ingresos2" localSheetId="0">#REF!</definedName>
    <definedName name="ingresos2" localSheetId="3">#REF!</definedName>
    <definedName name="ingresos2" localSheetId="10">#REF!</definedName>
    <definedName name="ingresos2" localSheetId="13">#REF!</definedName>
    <definedName name="ingresos2" localSheetId="14">#REF!</definedName>
    <definedName name="ingresos2" localSheetId="7">#REF!</definedName>
    <definedName name="ingresos2" localSheetId="5">#REF!</definedName>
    <definedName name="ingresos2" localSheetId="6">#REF!</definedName>
    <definedName name="ingresos2" localSheetId="18">#REF!</definedName>
    <definedName name="ingresos2">#REF!</definedName>
    <definedName name="ingresos3" localSheetId="0">#REF!</definedName>
    <definedName name="ingresos3" localSheetId="3">#REF!</definedName>
    <definedName name="ingresos3" localSheetId="10">#REF!</definedName>
    <definedName name="ingresos3" localSheetId="13">#REF!</definedName>
    <definedName name="ingresos3" localSheetId="14">#REF!</definedName>
    <definedName name="ingresos3" localSheetId="7">#REF!</definedName>
    <definedName name="ingresos3" localSheetId="5">#REF!</definedName>
    <definedName name="ingresos3" localSheetId="6">#REF!</definedName>
    <definedName name="ingresos3" localSheetId="18">#REF!</definedName>
    <definedName name="ingresos3">#REF!</definedName>
    <definedName name="ingresos4" localSheetId="0">#REF!</definedName>
    <definedName name="ingresos4" localSheetId="3">#REF!</definedName>
    <definedName name="ingresos4" localSheetId="10">#REF!</definedName>
    <definedName name="ingresos4" localSheetId="13">#REF!</definedName>
    <definedName name="ingresos4" localSheetId="14">#REF!</definedName>
    <definedName name="ingresos4" localSheetId="7">#REF!</definedName>
    <definedName name="ingresos4" localSheetId="5">#REF!</definedName>
    <definedName name="ingresos4" localSheetId="6">#REF!</definedName>
    <definedName name="ingresos4" localSheetId="18">#REF!</definedName>
    <definedName name="ingresos4">#REF!</definedName>
    <definedName name="INICIO" localSheetId="0">#REF!</definedName>
    <definedName name="INICIO" localSheetId="3">#REF!</definedName>
    <definedName name="INICIO" localSheetId="10">#REF!</definedName>
    <definedName name="INICIO" localSheetId="13">#REF!</definedName>
    <definedName name="INICIO" localSheetId="14">#REF!</definedName>
    <definedName name="INICIO" localSheetId="7">#REF!</definedName>
    <definedName name="INICIO" localSheetId="5">#REF!</definedName>
    <definedName name="INICIO" localSheetId="6">#REF!</definedName>
    <definedName name="INICIO" localSheetId="18">#REF!</definedName>
    <definedName name="INICIO">#REF!</definedName>
    <definedName name="INVERSION" localSheetId="0">#REF!</definedName>
    <definedName name="INVERSION" localSheetId="3">#REF!</definedName>
    <definedName name="INVERSION" localSheetId="10">#REF!</definedName>
    <definedName name="INVERSION" localSheetId="13">#REF!</definedName>
    <definedName name="INVERSION" localSheetId="14">#REF!</definedName>
    <definedName name="INVERSION" localSheetId="19">#REF!</definedName>
    <definedName name="INVERSION" localSheetId="7">#REF!</definedName>
    <definedName name="INVERSION" localSheetId="5">#REF!</definedName>
    <definedName name="INVERSION" localSheetId="27">#REF!</definedName>
    <definedName name="INVERSION" localSheetId="23">#REF!</definedName>
    <definedName name="INVERSION" localSheetId="26">#REF!</definedName>
    <definedName name="INVERSION" localSheetId="24">#REF!</definedName>
    <definedName name="INVERSION" localSheetId="15">#REF!</definedName>
    <definedName name="INVERSION" localSheetId="20">#REF!</definedName>
    <definedName name="INVERSION" localSheetId="17">#REF!</definedName>
    <definedName name="INVERSION" localSheetId="21">#REF!</definedName>
    <definedName name="INVERSION" localSheetId="22">#REF!</definedName>
    <definedName name="INVERSION" localSheetId="12">#REF!</definedName>
    <definedName name="INVERSION" localSheetId="6">#REF!</definedName>
    <definedName name="INVERSION" localSheetId="18">#REF!</definedName>
    <definedName name="INVERSION" localSheetId="25">#REF!</definedName>
    <definedName name="INVERSION">#REF!</definedName>
    <definedName name="JCERRO" localSheetId="0">#REF!</definedName>
    <definedName name="JCERRO" localSheetId="3">#REF!</definedName>
    <definedName name="JCERRO" localSheetId="10">#REF!</definedName>
    <definedName name="JCERRO" localSheetId="13">#REF!</definedName>
    <definedName name="JCERRO" localSheetId="14">#REF!</definedName>
    <definedName name="JCERRO" localSheetId="7">#REF!</definedName>
    <definedName name="JCERRO" localSheetId="5">#REF!</definedName>
    <definedName name="JCERRO" localSheetId="6">#REF!</definedName>
    <definedName name="JCERRO" localSheetId="18">#REF!</definedName>
    <definedName name="JCERRO">#REF!</definedName>
    <definedName name="JORGE" localSheetId="0">#REF!</definedName>
    <definedName name="JORGE" localSheetId="3">#REF!</definedName>
    <definedName name="JORGE" localSheetId="10">#REF!</definedName>
    <definedName name="JORGE" localSheetId="13">#REF!</definedName>
    <definedName name="JORGE" localSheetId="14">#REF!</definedName>
    <definedName name="JORGE" localSheetId="7">#REF!</definedName>
    <definedName name="JORGE" localSheetId="5">#REF!</definedName>
    <definedName name="JORGE" localSheetId="6">#REF!</definedName>
    <definedName name="JORGE" localSheetId="18">#REF!</definedName>
    <definedName name="JORGE">#REF!</definedName>
    <definedName name="JORGE1" localSheetId="0">#REF!</definedName>
    <definedName name="JORGE1" localSheetId="3">#REF!</definedName>
    <definedName name="JORGE1" localSheetId="10">#REF!</definedName>
    <definedName name="JORGE1" localSheetId="13">#REF!</definedName>
    <definedName name="JORGE1" localSheetId="14">#REF!</definedName>
    <definedName name="JORGE1" localSheetId="7">#REF!</definedName>
    <definedName name="JORGE1" localSheetId="5">#REF!</definedName>
    <definedName name="JORGE1" localSheetId="6">#REF!</definedName>
    <definedName name="JORGE1" localSheetId="18">#REF!</definedName>
    <definedName name="JORGE1">#REF!</definedName>
    <definedName name="L" localSheetId="0">#REF!</definedName>
    <definedName name="L" localSheetId="3">#REF!</definedName>
    <definedName name="L" localSheetId="10">#REF!</definedName>
    <definedName name="L" localSheetId="13">#REF!</definedName>
    <definedName name="L" localSheetId="14">#REF!</definedName>
    <definedName name="L" localSheetId="7">#REF!</definedName>
    <definedName name="L" localSheetId="5">#REF!</definedName>
    <definedName name="L" localSheetId="6">#REF!</definedName>
    <definedName name="L" localSheetId="18">#REF!</definedName>
    <definedName name="L">#REF!</definedName>
    <definedName name="MACIO" localSheetId="0">#REF!</definedName>
    <definedName name="MACIO" localSheetId="3">#REF!</definedName>
    <definedName name="MACIO" localSheetId="10">#REF!</definedName>
    <definedName name="MACIO" localSheetId="13">#REF!</definedName>
    <definedName name="MACIO" localSheetId="14">#REF!</definedName>
    <definedName name="MACIO" localSheetId="7">#REF!</definedName>
    <definedName name="MACIO" localSheetId="5">#REF!</definedName>
    <definedName name="MACIO" localSheetId="6">#REF!</definedName>
    <definedName name="MACIO" localSheetId="18">#REF!</definedName>
    <definedName name="MACIO">#REF!</definedName>
    <definedName name="MAE" localSheetId="0">#REF!</definedName>
    <definedName name="MAE" localSheetId="3">#REF!</definedName>
    <definedName name="MAE" localSheetId="10">#REF!</definedName>
    <definedName name="MAE" localSheetId="13">#REF!</definedName>
    <definedName name="MAE" localSheetId="14">#REF!</definedName>
    <definedName name="MAE" localSheetId="7">#REF!</definedName>
    <definedName name="MAE" localSheetId="5">#REF!</definedName>
    <definedName name="MAE" localSheetId="6">#REF!</definedName>
    <definedName name="MAE" localSheetId="18">#REF!</definedName>
    <definedName name="MAE">#REF!</definedName>
    <definedName name="MAEDEF" localSheetId="0">#REF!</definedName>
    <definedName name="MAEDEF" localSheetId="3">#REF!</definedName>
    <definedName name="MAEDEF" localSheetId="10">#REF!</definedName>
    <definedName name="MAEDEF" localSheetId="13">#REF!</definedName>
    <definedName name="MAEDEF" localSheetId="14">#REF!</definedName>
    <definedName name="MAEDEF" localSheetId="7">#REF!</definedName>
    <definedName name="MAEDEF" localSheetId="5">#REF!</definedName>
    <definedName name="MAEDEF" localSheetId="6">#REF!</definedName>
    <definedName name="MAEDEF" localSheetId="18">#REF!</definedName>
    <definedName name="MAEDEF">#REF!</definedName>
    <definedName name="MARCA" localSheetId="0">#REF!</definedName>
    <definedName name="MARCA" localSheetId="3">#REF!</definedName>
    <definedName name="MARCA" localSheetId="10">#REF!</definedName>
    <definedName name="MARCA" localSheetId="13">#REF!</definedName>
    <definedName name="MARCA" localSheetId="14">#REF!</definedName>
    <definedName name="MARCA" localSheetId="7">#REF!</definedName>
    <definedName name="MARCA" localSheetId="5">#REF!</definedName>
    <definedName name="MARCA" localSheetId="6">#REF!</definedName>
    <definedName name="MARCA" localSheetId="18">#REF!</definedName>
    <definedName name="MARCA">#REF!</definedName>
    <definedName name="MARCAS" localSheetId="0">#REF!</definedName>
    <definedName name="MARCAS" localSheetId="3">#REF!</definedName>
    <definedName name="MARCAS" localSheetId="10">#REF!</definedName>
    <definedName name="MARCAS" localSheetId="13">#REF!</definedName>
    <definedName name="MARCAS" localSheetId="14">#REF!</definedName>
    <definedName name="MARCAS" localSheetId="7">#REF!</definedName>
    <definedName name="MARCAS" localSheetId="5">#REF!</definedName>
    <definedName name="MARCAS" localSheetId="6">#REF!</definedName>
    <definedName name="MARCAS" localSheetId="18">#REF!</definedName>
    <definedName name="MARCAS">#REF!</definedName>
    <definedName name="marzo" localSheetId="0">'[6]Estres $ corrientes'!#REF!</definedName>
    <definedName name="marzo" localSheetId="3">'[6]Estres $ corrientes'!#REF!</definedName>
    <definedName name="marzo" localSheetId="10">'[6]Estres $ corrientes'!#REF!</definedName>
    <definedName name="marzo" localSheetId="13">'[6]Estres $ corrientes'!#REF!</definedName>
    <definedName name="marzo" localSheetId="14">'[6]Estres $ corrientes'!#REF!</definedName>
    <definedName name="marzo" localSheetId="7">'[6]Estres $ corrientes'!#REF!</definedName>
    <definedName name="marzo" localSheetId="5">'[6]Estres $ corrientes'!#REF!</definedName>
    <definedName name="marzo" localSheetId="6">'[6]Estres $ corrientes'!#REF!</definedName>
    <definedName name="marzo" localSheetId="18">'[6]Estres $ corrientes'!#REF!</definedName>
    <definedName name="marzo">'[6]Estres $ corrientes'!#REF!</definedName>
    <definedName name="MAXNAC" localSheetId="0">#REF!</definedName>
    <definedName name="MAXNAC" localSheetId="3">#REF!</definedName>
    <definedName name="MAXNAC" localSheetId="10">#REF!</definedName>
    <definedName name="MAXNAC" localSheetId="13">#REF!</definedName>
    <definedName name="MAXNAC" localSheetId="14">#REF!</definedName>
    <definedName name="MAXNAC" localSheetId="7">#REF!</definedName>
    <definedName name="MAXNAC" localSheetId="5">#REF!</definedName>
    <definedName name="MAXNAC" localSheetId="6">#REF!</definedName>
    <definedName name="MAXNAC" localSheetId="18">#REF!</definedName>
    <definedName name="MAXNAC">#REF!</definedName>
    <definedName name="MESREAL" localSheetId="0">#REF!</definedName>
    <definedName name="MESREAL" localSheetId="3">#REF!</definedName>
    <definedName name="MESREAL" localSheetId="10">#REF!</definedName>
    <definedName name="MESREAL" localSheetId="13">#REF!</definedName>
    <definedName name="MESREAL" localSheetId="14">#REF!</definedName>
    <definedName name="MESREAL" localSheetId="7">#REF!</definedName>
    <definedName name="MESREAL" localSheetId="5">#REF!</definedName>
    <definedName name="MESREAL" localSheetId="6">#REF!</definedName>
    <definedName name="MESREAL" localSheetId="18">#REF!</definedName>
    <definedName name="MESREAL">#REF!</definedName>
    <definedName name="nacio" localSheetId="0">#REF!</definedName>
    <definedName name="nacio" localSheetId="3">#REF!</definedName>
    <definedName name="nacio" localSheetId="10">#REF!</definedName>
    <definedName name="nacio" localSheetId="13">#REF!</definedName>
    <definedName name="nacio" localSheetId="14">#REF!</definedName>
    <definedName name="nacio" localSheetId="7">#REF!</definedName>
    <definedName name="nacio" localSheetId="5">#REF!</definedName>
    <definedName name="nacio" localSheetId="6">#REF!</definedName>
    <definedName name="nacio" localSheetId="18">#REF!</definedName>
    <definedName name="nacio">#REF!</definedName>
    <definedName name="NACION" localSheetId="0">#REF!</definedName>
    <definedName name="NACION" localSheetId="3">#REF!</definedName>
    <definedName name="NACION" localSheetId="10">#REF!</definedName>
    <definedName name="NACION" localSheetId="13">#REF!</definedName>
    <definedName name="NACION" localSheetId="14">#REF!</definedName>
    <definedName name="NACION" localSheetId="7">#REF!</definedName>
    <definedName name="NACION" localSheetId="5">#REF!</definedName>
    <definedName name="NACION" localSheetId="6">#REF!</definedName>
    <definedName name="NACION" localSheetId="18">#REF!</definedName>
    <definedName name="NACION">#REF!</definedName>
    <definedName name="no" localSheetId="0">#REF!</definedName>
    <definedName name="no" localSheetId="3">#REF!</definedName>
    <definedName name="no" localSheetId="10">#REF!</definedName>
    <definedName name="no" localSheetId="13">#REF!</definedName>
    <definedName name="no" localSheetId="14">#REF!</definedName>
    <definedName name="no" localSheetId="7">#REF!</definedName>
    <definedName name="no" localSheetId="5">#REF!</definedName>
    <definedName name="no" localSheetId="6">#REF!</definedName>
    <definedName name="no" localSheetId="18">#REF!</definedName>
    <definedName name="no">#REF!</definedName>
    <definedName name="NO_OP" localSheetId="0">#REF!</definedName>
    <definedName name="NO_OP" localSheetId="3">#REF!</definedName>
    <definedName name="NO_OP" localSheetId="10">#REF!</definedName>
    <definedName name="NO_OP" localSheetId="13">#REF!</definedName>
    <definedName name="NO_OP" localSheetId="14">#REF!</definedName>
    <definedName name="NO_OP" localSheetId="7">#REF!</definedName>
    <definedName name="NO_OP" localSheetId="5">#REF!</definedName>
    <definedName name="NO_OP" localSheetId="6">#REF!</definedName>
    <definedName name="NO_OP" localSheetId="18">#REF!</definedName>
    <definedName name="NO_OP">#REF!</definedName>
    <definedName name="NUEVO" localSheetId="0">#REF!</definedName>
    <definedName name="NUEVO" localSheetId="3">#REF!</definedName>
    <definedName name="NUEVO" localSheetId="10">#REF!</definedName>
    <definedName name="NUEVO" localSheetId="13">#REF!</definedName>
    <definedName name="NUEVO" localSheetId="14">#REF!</definedName>
    <definedName name="NUEVO" localSheetId="7">#REF!</definedName>
    <definedName name="NUEVO" localSheetId="5">#REF!</definedName>
    <definedName name="NUEVO" localSheetId="6">#REF!</definedName>
    <definedName name="NUEVO" localSheetId="18">#REF!</definedName>
    <definedName name="NUEVO">#REF!</definedName>
    <definedName name="OBSOL_DET_DERCOCENTER_CON_CORMONE" localSheetId="0">#REF!</definedName>
    <definedName name="OBSOL_DET_DERCOCENTER_CON_CORMONE" localSheetId="3">#REF!</definedName>
    <definedName name="OBSOL_DET_DERCOCENTER_CON_CORMONE" localSheetId="10">#REF!</definedName>
    <definedName name="OBSOL_DET_DERCOCENTER_CON_CORMONE" localSheetId="13">#REF!</definedName>
    <definedName name="OBSOL_DET_DERCOCENTER_CON_CORMONE" localSheetId="14">#REF!</definedName>
    <definedName name="OBSOL_DET_DERCOCENTER_CON_CORMONE" localSheetId="7">#REF!</definedName>
    <definedName name="OBSOL_DET_DERCOCENTER_CON_CORMONE" localSheetId="5">#REF!</definedName>
    <definedName name="OBSOL_DET_DERCOCENTER_CON_CORMONE" localSheetId="6">#REF!</definedName>
    <definedName name="OBSOL_DET_DERCOCENTER_CON_CORMONE" localSheetId="18">#REF!</definedName>
    <definedName name="OBSOL_DET_DERCOCENTER_CON_CORMONE">#REF!</definedName>
    <definedName name="OBSOL_DET_DERCOMAQ" localSheetId="0">#REF!</definedName>
    <definedName name="OBSOL_DET_DERCOMAQ" localSheetId="3">#REF!</definedName>
    <definedName name="OBSOL_DET_DERCOMAQ" localSheetId="10">#REF!</definedName>
    <definedName name="OBSOL_DET_DERCOMAQ" localSheetId="13">#REF!</definedName>
    <definedName name="OBSOL_DET_DERCOMAQ" localSheetId="14">#REF!</definedName>
    <definedName name="OBSOL_DET_DERCOMAQ" localSheetId="7">#REF!</definedName>
    <definedName name="OBSOL_DET_DERCOMAQ" localSheetId="5">#REF!</definedName>
    <definedName name="OBSOL_DET_DERCOMAQ" localSheetId="6">#REF!</definedName>
    <definedName name="OBSOL_DET_DERCOMAQ" localSheetId="18">#REF!</definedName>
    <definedName name="OBSOL_DET_DERCOMAQ">#REF!</definedName>
    <definedName name="OBSOL_DET_DERCOMAQ_CON_CORMONE" localSheetId="0">#REF!</definedName>
    <definedName name="OBSOL_DET_DERCOMAQ_CON_CORMONE" localSheetId="3">#REF!</definedName>
    <definedName name="OBSOL_DET_DERCOMAQ_CON_CORMONE" localSheetId="10">#REF!</definedName>
    <definedName name="OBSOL_DET_DERCOMAQ_CON_CORMONE" localSheetId="13">#REF!</definedName>
    <definedName name="OBSOL_DET_DERCOMAQ_CON_CORMONE" localSheetId="14">#REF!</definedName>
    <definedName name="OBSOL_DET_DERCOMAQ_CON_CORMONE" localSheetId="7">#REF!</definedName>
    <definedName name="OBSOL_DET_DERCOMAQ_CON_CORMONE" localSheetId="5">#REF!</definedName>
    <definedName name="OBSOL_DET_DERCOMAQ_CON_CORMONE" localSheetId="6">#REF!</definedName>
    <definedName name="OBSOL_DET_DERCOMAQ_CON_CORMONE" localSheetId="18">#REF!</definedName>
    <definedName name="OBSOL_DET_DERCOMAQ_CON_CORMONE">#REF!</definedName>
    <definedName name="OBSOL_DET_IMPORTADORAS" localSheetId="0">#REF!</definedName>
    <definedName name="OBSOL_DET_IMPORTADORAS" localSheetId="3">#REF!</definedName>
    <definedName name="OBSOL_DET_IMPORTADORAS" localSheetId="10">#REF!</definedName>
    <definedName name="OBSOL_DET_IMPORTADORAS" localSheetId="13">#REF!</definedName>
    <definedName name="OBSOL_DET_IMPORTADORAS" localSheetId="14">#REF!</definedName>
    <definedName name="OBSOL_DET_IMPORTADORAS" localSheetId="7">#REF!</definedName>
    <definedName name="OBSOL_DET_IMPORTADORAS" localSheetId="5">#REF!</definedName>
    <definedName name="OBSOL_DET_IMPORTADORAS" localSheetId="6">#REF!</definedName>
    <definedName name="OBSOL_DET_IMPORTADORAS" localSheetId="18">#REF!</definedName>
    <definedName name="OBSOL_DET_IMPORTADORAS">#REF!</definedName>
    <definedName name="operacion" localSheetId="0">#REF!</definedName>
    <definedName name="operacion" localSheetId="3">#REF!</definedName>
    <definedName name="operacion" localSheetId="10">#REF!</definedName>
    <definedName name="operacion" localSheetId="13">#REF!</definedName>
    <definedName name="operacion" localSheetId="14">#REF!</definedName>
    <definedName name="operacion" localSheetId="19">#REF!</definedName>
    <definedName name="operacion" localSheetId="7">#REF!</definedName>
    <definedName name="operacion" localSheetId="5">#REF!</definedName>
    <definedName name="operacion" localSheetId="27">#REF!</definedName>
    <definedName name="operacion" localSheetId="23">#REF!</definedName>
    <definedName name="operacion" localSheetId="26">#REF!</definedName>
    <definedName name="operacion" localSheetId="24">#REF!</definedName>
    <definedName name="operacion" localSheetId="15">#REF!</definedName>
    <definedName name="operacion" localSheetId="20">#REF!</definedName>
    <definedName name="operacion" localSheetId="17">#REF!</definedName>
    <definedName name="operacion" localSheetId="21">#REF!</definedName>
    <definedName name="operacion" localSheetId="22">#REF!</definedName>
    <definedName name="operacion" localSheetId="12">#REF!</definedName>
    <definedName name="operacion" localSheetId="6">#REF!</definedName>
    <definedName name="operacion" localSheetId="18">#REF!</definedName>
    <definedName name="operacion" localSheetId="25">#REF!</definedName>
    <definedName name="operacion">#REF!</definedName>
    <definedName name="OPERACION1" localSheetId="0">#REF!</definedName>
    <definedName name="OPERACION1" localSheetId="3">#REF!</definedName>
    <definedName name="OPERACION1" localSheetId="10">#REF!</definedName>
    <definedName name="OPERACION1" localSheetId="13">#REF!</definedName>
    <definedName name="OPERACION1" localSheetId="14">#REF!</definedName>
    <definedName name="OPERACION1" localSheetId="19">#REF!</definedName>
    <definedName name="OPERACION1" localSheetId="7">#REF!</definedName>
    <definedName name="OPERACION1" localSheetId="5">#REF!</definedName>
    <definedName name="OPERACION1" localSheetId="27">#REF!</definedName>
    <definedName name="OPERACION1" localSheetId="23">#REF!</definedName>
    <definedName name="OPERACION1" localSheetId="26">#REF!</definedName>
    <definedName name="OPERACION1" localSheetId="24">#REF!</definedName>
    <definedName name="OPERACION1" localSheetId="15">#REF!</definedName>
    <definedName name="OPERACION1" localSheetId="20">#REF!</definedName>
    <definedName name="OPERACION1" localSheetId="17">#REF!</definedName>
    <definedName name="OPERACION1" localSheetId="21">#REF!</definedName>
    <definedName name="OPERACION1" localSheetId="22">#REF!</definedName>
    <definedName name="OPERACION1" localSheetId="12">#REF!</definedName>
    <definedName name="OPERACION1" localSheetId="6">#REF!</definedName>
    <definedName name="OPERACION1" localSheetId="18">#REF!</definedName>
    <definedName name="OPERACION1" localSheetId="25">#REF!</definedName>
    <definedName name="OPERACION1">#REF!</definedName>
    <definedName name="orden" localSheetId="0">#REF!</definedName>
    <definedName name="orden" localSheetId="3">#REF!</definedName>
    <definedName name="orden" localSheetId="10">#REF!</definedName>
    <definedName name="orden" localSheetId="13">#REF!</definedName>
    <definedName name="orden" localSheetId="14">#REF!</definedName>
    <definedName name="orden" localSheetId="7">#REF!</definedName>
    <definedName name="orden" localSheetId="5">#REF!</definedName>
    <definedName name="orden" localSheetId="6">#REF!</definedName>
    <definedName name="orden" localSheetId="18">#REF!</definedName>
    <definedName name="orden">#REF!</definedName>
    <definedName name="orden2" localSheetId="0">#REF!</definedName>
    <definedName name="orden2" localSheetId="3">#REF!</definedName>
    <definedName name="orden2" localSheetId="10">#REF!</definedName>
    <definedName name="orden2" localSheetId="13">#REF!</definedName>
    <definedName name="orden2" localSheetId="14">#REF!</definedName>
    <definedName name="orden2" localSheetId="7">#REF!</definedName>
    <definedName name="orden2" localSheetId="5">#REF!</definedName>
    <definedName name="orden2" localSheetId="6">#REF!</definedName>
    <definedName name="orden2" localSheetId="18">#REF!</definedName>
    <definedName name="orden2">#REF!</definedName>
    <definedName name="OTRAS" localSheetId="0">#REF!</definedName>
    <definedName name="OTRAS" localSheetId="3">#REF!</definedName>
    <definedName name="OTRAS" localSheetId="10">#REF!</definedName>
    <definedName name="OTRAS" localSheetId="13">#REF!</definedName>
    <definedName name="OTRAS" localSheetId="14">#REF!</definedName>
    <definedName name="OTRAS" localSheetId="7">#REF!</definedName>
    <definedName name="OTRAS" localSheetId="5">#REF!</definedName>
    <definedName name="OTRAS" localSheetId="6">#REF!</definedName>
    <definedName name="OTRAS" localSheetId="18">#REF!</definedName>
    <definedName name="OTRAS">#REF!</definedName>
    <definedName name="PPTOMES" localSheetId="0">#REF!</definedName>
    <definedName name="PPTOMES" localSheetId="3">#REF!</definedName>
    <definedName name="PPTOMES" localSheetId="10">#REF!</definedName>
    <definedName name="PPTOMES" localSheetId="13">#REF!</definedName>
    <definedName name="PPTOMES" localSheetId="14">#REF!</definedName>
    <definedName name="PPTOMES" localSheetId="7">#REF!</definedName>
    <definedName name="PPTOMES" localSheetId="5">#REF!</definedName>
    <definedName name="PPTOMES" localSheetId="6">#REF!</definedName>
    <definedName name="PPTOMES" localSheetId="18">#REF!</definedName>
    <definedName name="PPTOMES">#REF!</definedName>
    <definedName name="Primero">'[7]UF 2000'!$B$86</definedName>
    <definedName name="propuesta" localSheetId="0">#REF!</definedName>
    <definedName name="propuesta" localSheetId="3">#REF!</definedName>
    <definedName name="propuesta" localSheetId="10">#REF!</definedName>
    <definedName name="propuesta" localSheetId="13">#REF!</definedName>
    <definedName name="propuesta" localSheetId="14">#REF!</definedName>
    <definedName name="propuesta" localSheetId="7">#REF!</definedName>
    <definedName name="propuesta" localSheetId="5">#REF!</definedName>
    <definedName name="propuesta" localSheetId="6">#REF!</definedName>
    <definedName name="propuesta" localSheetId="18">#REF!</definedName>
    <definedName name="propuesta">#REF!</definedName>
    <definedName name="PROV" localSheetId="0">#REF!</definedName>
    <definedName name="PROV" localSheetId="3">#REF!</definedName>
    <definedName name="PROV" localSheetId="10">#REF!</definedName>
    <definedName name="PROV" localSheetId="13">#REF!</definedName>
    <definedName name="PROV" localSheetId="14">#REF!</definedName>
    <definedName name="PROV" localSheetId="7">#REF!</definedName>
    <definedName name="PROV" localSheetId="5">#REF!</definedName>
    <definedName name="PROV" localSheetId="6">#REF!</definedName>
    <definedName name="PROV" localSheetId="18">#REF!</definedName>
    <definedName name="PROV">#REF!</definedName>
    <definedName name="Rang">'[8]4%al9%'!$B$4:$C$354</definedName>
    <definedName name="rem" localSheetId="0">#REF!</definedName>
    <definedName name="rem" localSheetId="3">#REF!</definedName>
    <definedName name="rem" localSheetId="10">#REF!</definedName>
    <definedName name="rem" localSheetId="13">#REF!</definedName>
    <definedName name="rem" localSheetId="14">#REF!</definedName>
    <definedName name="rem" localSheetId="7">#REF!</definedName>
    <definedName name="rem" localSheetId="5">#REF!</definedName>
    <definedName name="rem" localSheetId="6">#REF!</definedName>
    <definedName name="rem" localSheetId="18">#REF!</definedName>
    <definedName name="rem">#REF!</definedName>
    <definedName name="res" localSheetId="0">#REF!</definedName>
    <definedName name="res" localSheetId="3">#REF!</definedName>
    <definedName name="res" localSheetId="10">#REF!</definedName>
    <definedName name="res" localSheetId="13">#REF!</definedName>
    <definedName name="res" localSheetId="14">#REF!</definedName>
    <definedName name="res" localSheetId="7">#REF!</definedName>
    <definedName name="res" localSheetId="5">#REF!</definedName>
    <definedName name="res" localSheetId="6">#REF!</definedName>
    <definedName name="res" localSheetId="18">#REF!</definedName>
    <definedName name="res">#REF!</definedName>
    <definedName name="resumen" localSheetId="0">#REF!</definedName>
    <definedName name="resumen" localSheetId="3">#REF!</definedName>
    <definedName name="resumen" localSheetId="10">#REF!</definedName>
    <definedName name="resumen" localSheetId="13">#REF!</definedName>
    <definedName name="resumen" localSheetId="14">#REF!</definedName>
    <definedName name="resumen" localSheetId="7">#REF!</definedName>
    <definedName name="resumen" localSheetId="5">#REF!</definedName>
    <definedName name="resumen" localSheetId="6">#REF!</definedName>
    <definedName name="resumen" localSheetId="18">#REF!</definedName>
    <definedName name="resumen">#REF!</definedName>
    <definedName name="rrrrr" localSheetId="0" hidden="1">#REF!</definedName>
    <definedName name="rrrrr" localSheetId="3" hidden="1">#REF!</definedName>
    <definedName name="rrrrr" localSheetId="10" hidden="1">#REF!</definedName>
    <definedName name="rrrrr" localSheetId="13" hidden="1">#REF!</definedName>
    <definedName name="rrrrr" localSheetId="14" hidden="1">#REF!</definedName>
    <definedName name="rrrrr" localSheetId="7" hidden="1">#REF!</definedName>
    <definedName name="rrrrr" localSheetId="5" hidden="1">#REF!</definedName>
    <definedName name="rrrrr" localSheetId="6" hidden="1">#REF!</definedName>
    <definedName name="rrrrr" localSheetId="18" hidden="1">#REF!</definedName>
    <definedName name="rrrrr" hidden="1">#REF!</definedName>
    <definedName name="S" localSheetId="0">#REF!</definedName>
    <definedName name="S" localSheetId="3">#REF!</definedName>
    <definedName name="S" localSheetId="10">#REF!</definedName>
    <definedName name="S" localSheetId="13">#REF!</definedName>
    <definedName name="S" localSheetId="14">#REF!</definedName>
    <definedName name="S" localSheetId="7">#REF!</definedName>
    <definedName name="S" localSheetId="5">#REF!</definedName>
    <definedName name="S" localSheetId="6">#REF!</definedName>
    <definedName name="S" localSheetId="18">#REF!</definedName>
    <definedName name="S">#REF!</definedName>
    <definedName name="SALDOS" localSheetId="0">#REF!</definedName>
    <definedName name="SALDOS" localSheetId="3">#REF!</definedName>
    <definedName name="SALDOS" localSheetId="10">#REF!</definedName>
    <definedName name="SALDOS" localSheetId="13">#REF!</definedName>
    <definedName name="SALDOS" localSheetId="14">#REF!</definedName>
    <definedName name="SALDOS" localSheetId="7">#REF!</definedName>
    <definedName name="SALDOS" localSheetId="5">#REF!</definedName>
    <definedName name="SALDOS" localSheetId="6">#REF!</definedName>
    <definedName name="SALDOS" localSheetId="18">#REF!</definedName>
    <definedName name="SALDOS">#REF!</definedName>
    <definedName name="SI" localSheetId="0">#REF!</definedName>
    <definedName name="SI" localSheetId="3">#REF!</definedName>
    <definedName name="SI" localSheetId="10">#REF!</definedName>
    <definedName name="SI" localSheetId="13">#REF!</definedName>
    <definedName name="SI" localSheetId="14">#REF!</definedName>
    <definedName name="SI" localSheetId="7">#REF!</definedName>
    <definedName name="SI" localSheetId="5">#REF!</definedName>
    <definedName name="SI" localSheetId="6">#REF!</definedName>
    <definedName name="SI" localSheetId="18">#REF!</definedName>
    <definedName name="SI">#REF!</definedName>
    <definedName name="Single_line" localSheetId="0">[9]Activos!#REF!</definedName>
    <definedName name="Single_line" localSheetId="3">[9]Activos!#REF!</definedName>
    <definedName name="Single_line" localSheetId="10">[9]Activos!#REF!</definedName>
    <definedName name="Single_line" localSheetId="13">[9]Activos!#REF!</definedName>
    <definedName name="Single_line" localSheetId="14">[9]Activos!#REF!</definedName>
    <definedName name="Single_line" localSheetId="7">[9]Activos!#REF!</definedName>
    <definedName name="Single_line" localSheetId="5">[9]Activos!#REF!</definedName>
    <definedName name="Single_line" localSheetId="6">[9]Activos!#REF!</definedName>
    <definedName name="Single_line" localSheetId="18">[9]Activos!#REF!</definedName>
    <definedName name="Single_line">[9]Activos!#REF!</definedName>
    <definedName name="SPSet">"current"</definedName>
    <definedName name="SPWS_WBID">""</definedName>
    <definedName name="ss" localSheetId="0">#REF!</definedName>
    <definedName name="ss" localSheetId="3">#REF!</definedName>
    <definedName name="ss" localSheetId="10">#REF!</definedName>
    <definedName name="ss" localSheetId="13">#REF!</definedName>
    <definedName name="ss" localSheetId="14">#REF!</definedName>
    <definedName name="ss" localSheetId="7">#REF!</definedName>
    <definedName name="ss" localSheetId="5">#REF!</definedName>
    <definedName name="ss" localSheetId="6">#REF!</definedName>
    <definedName name="ss" localSheetId="18">#REF!</definedName>
    <definedName name="ss">#REF!</definedName>
    <definedName name="STOCK" localSheetId="0">#REF!</definedName>
    <definedName name="STOCK" localSheetId="3">#REF!</definedName>
    <definedName name="STOCK" localSheetId="10">#REF!</definedName>
    <definedName name="STOCK" localSheetId="13">#REF!</definedName>
    <definedName name="STOCK" localSheetId="14">#REF!</definedName>
    <definedName name="STOCK" localSheetId="7">#REF!</definedName>
    <definedName name="STOCK" localSheetId="5">#REF!</definedName>
    <definedName name="STOCK" localSheetId="6">#REF!</definedName>
    <definedName name="STOCK" localSheetId="18">#REF!</definedName>
    <definedName name="STOCK">#REF!</definedName>
    <definedName name="Stock_DICIEMBRE_2005_Consulta" localSheetId="0">#REF!</definedName>
    <definedName name="Stock_DICIEMBRE_2005_Consulta" localSheetId="3">#REF!</definedName>
    <definedName name="Stock_DICIEMBRE_2005_Consulta" localSheetId="10">#REF!</definedName>
    <definedName name="Stock_DICIEMBRE_2005_Consulta" localSheetId="13">#REF!</definedName>
    <definedName name="Stock_DICIEMBRE_2005_Consulta" localSheetId="14">#REF!</definedName>
    <definedName name="Stock_DICIEMBRE_2005_Consulta" localSheetId="7">#REF!</definedName>
    <definedName name="Stock_DICIEMBRE_2005_Consulta" localSheetId="5">#REF!</definedName>
    <definedName name="Stock_DICIEMBRE_2005_Consulta" localSheetId="6">#REF!</definedName>
    <definedName name="Stock_DICIEMBRE_2005_Consulta" localSheetId="18">#REF!</definedName>
    <definedName name="Stock_DICIEMBRE_2005_Consulta">#REF!</definedName>
    <definedName name="Stock_NOVIEMBRE_2005_Consulta_para_VIVI" localSheetId="0">#REF!</definedName>
    <definedName name="Stock_NOVIEMBRE_2005_Consulta_para_VIVI" localSheetId="3">#REF!</definedName>
    <definedName name="Stock_NOVIEMBRE_2005_Consulta_para_VIVI" localSheetId="10">#REF!</definedName>
    <definedName name="Stock_NOVIEMBRE_2005_Consulta_para_VIVI" localSheetId="13">#REF!</definedName>
    <definedName name="Stock_NOVIEMBRE_2005_Consulta_para_VIVI" localSheetId="14">#REF!</definedName>
    <definedName name="Stock_NOVIEMBRE_2005_Consulta_para_VIVI" localSheetId="7">#REF!</definedName>
    <definedName name="Stock_NOVIEMBRE_2005_Consulta_para_VIVI" localSheetId="5">#REF!</definedName>
    <definedName name="Stock_NOVIEMBRE_2005_Consulta_para_VIVI" localSheetId="6">#REF!</definedName>
    <definedName name="Stock_NOVIEMBRE_2005_Consulta_para_VIVI" localSheetId="18">#REF!</definedName>
    <definedName name="Stock_NOVIEMBRE_2005_Consulta_para_VIVI">#REF!</definedName>
    <definedName name="STOCKDIC" localSheetId="0">#REF!</definedName>
    <definedName name="STOCKDIC" localSheetId="3">#REF!</definedName>
    <definedName name="STOCKDIC" localSheetId="10">#REF!</definedName>
    <definedName name="STOCKDIC" localSheetId="13">#REF!</definedName>
    <definedName name="STOCKDIC" localSheetId="14">#REF!</definedName>
    <definedName name="STOCKDIC" localSheetId="7">#REF!</definedName>
    <definedName name="STOCKDIC" localSheetId="5">#REF!</definedName>
    <definedName name="STOCKDIC" localSheetId="6">#REF!</definedName>
    <definedName name="STOCKDIC" localSheetId="18">#REF!</definedName>
    <definedName name="STOCKDIC">#REF!</definedName>
    <definedName name="Tasas_efectivas">'[8]4%al9%'!$I$4:$I$355</definedName>
    <definedName name="TEST1" localSheetId="0">#REF!</definedName>
    <definedName name="TEST1" localSheetId="3">#REF!</definedName>
    <definedName name="TEST1" localSheetId="10">#REF!</definedName>
    <definedName name="TEST1" localSheetId="13">#REF!</definedName>
    <definedName name="TEST1" localSheetId="14">#REF!</definedName>
    <definedName name="TEST1" localSheetId="7">#REF!</definedName>
    <definedName name="TEST1" localSheetId="5">#REF!</definedName>
    <definedName name="TEST1" localSheetId="6">#REF!</definedName>
    <definedName name="TEST1" localSheetId="18">#REF!</definedName>
    <definedName name="TEST1">#REF!</definedName>
    <definedName name="TEST10" localSheetId="0">#REF!</definedName>
    <definedName name="TEST10" localSheetId="3">#REF!</definedName>
    <definedName name="TEST10" localSheetId="10">#REF!</definedName>
    <definedName name="TEST10" localSheetId="13">#REF!</definedName>
    <definedName name="TEST10" localSheetId="14">#REF!</definedName>
    <definedName name="TEST10" localSheetId="7">#REF!</definedName>
    <definedName name="TEST10" localSheetId="5">#REF!</definedName>
    <definedName name="TEST10" localSheetId="6">#REF!</definedName>
    <definedName name="TEST10" localSheetId="18">#REF!</definedName>
    <definedName name="TEST10">#REF!</definedName>
    <definedName name="TEST11" localSheetId="0">#REF!</definedName>
    <definedName name="TEST11" localSheetId="3">#REF!</definedName>
    <definedName name="TEST11" localSheetId="10">#REF!</definedName>
    <definedName name="TEST11" localSheetId="13">#REF!</definedName>
    <definedName name="TEST11" localSheetId="14">#REF!</definedName>
    <definedName name="TEST11" localSheetId="7">#REF!</definedName>
    <definedName name="TEST11" localSheetId="5">#REF!</definedName>
    <definedName name="TEST11" localSheetId="6">#REF!</definedName>
    <definedName name="TEST11" localSheetId="18">#REF!</definedName>
    <definedName name="TEST11">#REF!</definedName>
    <definedName name="TEST12" localSheetId="0">#REF!</definedName>
    <definedName name="TEST12" localSheetId="3">#REF!</definedName>
    <definedName name="TEST12" localSheetId="10">#REF!</definedName>
    <definedName name="TEST12" localSheetId="13">#REF!</definedName>
    <definedName name="TEST12" localSheetId="14">#REF!</definedName>
    <definedName name="TEST12" localSheetId="7">#REF!</definedName>
    <definedName name="TEST12" localSheetId="5">#REF!</definedName>
    <definedName name="TEST12" localSheetId="6">#REF!</definedName>
    <definedName name="TEST12" localSheetId="18">#REF!</definedName>
    <definedName name="TEST12">#REF!</definedName>
    <definedName name="TEST13" localSheetId="0">#REF!</definedName>
    <definedName name="TEST13" localSheetId="3">#REF!</definedName>
    <definedName name="TEST13" localSheetId="10">#REF!</definedName>
    <definedName name="TEST13" localSheetId="13">#REF!</definedName>
    <definedName name="TEST13" localSheetId="14">#REF!</definedName>
    <definedName name="TEST13" localSheetId="7">#REF!</definedName>
    <definedName name="TEST13" localSheetId="5">#REF!</definedName>
    <definedName name="TEST13" localSheetId="6">#REF!</definedName>
    <definedName name="TEST13" localSheetId="18">#REF!</definedName>
    <definedName name="TEST13">#REF!</definedName>
    <definedName name="TEST14" localSheetId="0">#REF!</definedName>
    <definedName name="TEST14" localSheetId="3">#REF!</definedName>
    <definedName name="TEST14" localSheetId="10">#REF!</definedName>
    <definedName name="TEST14" localSheetId="13">#REF!</definedName>
    <definedName name="TEST14" localSheetId="14">#REF!</definedName>
    <definedName name="TEST14" localSheetId="7">#REF!</definedName>
    <definedName name="TEST14" localSheetId="5">#REF!</definedName>
    <definedName name="TEST14" localSheetId="6">#REF!</definedName>
    <definedName name="TEST14" localSheetId="18">#REF!</definedName>
    <definedName name="TEST14">#REF!</definedName>
    <definedName name="TEST2" localSheetId="0">#REF!</definedName>
    <definedName name="TEST2" localSheetId="3">#REF!</definedName>
    <definedName name="TEST2" localSheetId="10">#REF!</definedName>
    <definedName name="TEST2" localSheetId="13">#REF!</definedName>
    <definedName name="TEST2" localSheetId="14">#REF!</definedName>
    <definedName name="TEST2" localSheetId="7">#REF!</definedName>
    <definedName name="TEST2" localSheetId="5">#REF!</definedName>
    <definedName name="TEST2" localSheetId="6">#REF!</definedName>
    <definedName name="TEST2" localSheetId="18">#REF!</definedName>
    <definedName name="TEST2">#REF!</definedName>
    <definedName name="TEST3" localSheetId="0">#REF!</definedName>
    <definedName name="TEST3" localSheetId="3">#REF!</definedName>
    <definedName name="TEST3" localSheetId="10">#REF!</definedName>
    <definedName name="TEST3" localSheetId="13">#REF!</definedName>
    <definedName name="TEST3" localSheetId="14">#REF!</definedName>
    <definedName name="TEST3" localSheetId="7">#REF!</definedName>
    <definedName name="TEST3" localSheetId="5">#REF!</definedName>
    <definedName name="TEST3" localSheetId="6">#REF!</definedName>
    <definedName name="TEST3" localSheetId="18">#REF!</definedName>
    <definedName name="TEST3">#REF!</definedName>
    <definedName name="TEST4" localSheetId="0">#REF!</definedName>
    <definedName name="TEST4" localSheetId="3">#REF!</definedName>
    <definedName name="TEST4" localSheetId="10">#REF!</definedName>
    <definedName name="TEST4" localSheetId="13">#REF!</definedName>
    <definedName name="TEST4" localSheetId="14">#REF!</definedName>
    <definedName name="TEST4" localSheetId="7">#REF!</definedName>
    <definedName name="TEST4" localSheetId="5">#REF!</definedName>
    <definedName name="TEST4" localSheetId="6">#REF!</definedName>
    <definedName name="TEST4" localSheetId="18">#REF!</definedName>
    <definedName name="TEST4">#REF!</definedName>
    <definedName name="TEST5" localSheetId="0">#REF!</definedName>
    <definedName name="TEST5" localSheetId="3">#REF!</definedName>
    <definedName name="TEST5" localSheetId="10">#REF!</definedName>
    <definedName name="TEST5" localSheetId="13">#REF!</definedName>
    <definedName name="TEST5" localSheetId="14">#REF!</definedName>
    <definedName name="TEST5" localSheetId="7">#REF!</definedName>
    <definedName name="TEST5" localSheetId="5">#REF!</definedName>
    <definedName name="TEST5" localSheetId="6">#REF!</definedName>
    <definedName name="TEST5" localSheetId="18">#REF!</definedName>
    <definedName name="TEST5">#REF!</definedName>
    <definedName name="TEST6" localSheetId="0">#REF!</definedName>
    <definedName name="TEST6" localSheetId="3">#REF!</definedName>
    <definedName name="TEST6" localSheetId="10">#REF!</definedName>
    <definedName name="TEST6" localSheetId="13">#REF!</definedName>
    <definedName name="TEST6" localSheetId="14">#REF!</definedName>
    <definedName name="TEST6" localSheetId="7">#REF!</definedName>
    <definedName name="TEST6" localSheetId="5">#REF!</definedName>
    <definedName name="TEST6" localSheetId="6">#REF!</definedName>
    <definedName name="TEST6" localSheetId="18">#REF!</definedName>
    <definedName name="TEST6">#REF!</definedName>
    <definedName name="TEST7" localSheetId="0">#REF!</definedName>
    <definedName name="TEST7" localSheetId="3">#REF!</definedName>
    <definedName name="TEST7" localSheetId="10">#REF!</definedName>
    <definedName name="TEST7" localSheetId="13">#REF!</definedName>
    <definedName name="TEST7" localSheetId="14">#REF!</definedName>
    <definedName name="TEST7" localSheetId="7">#REF!</definedName>
    <definedName name="TEST7" localSheetId="5">#REF!</definedName>
    <definedName name="TEST7" localSheetId="6">#REF!</definedName>
    <definedName name="TEST7" localSheetId="18">#REF!</definedName>
    <definedName name="TEST7">#REF!</definedName>
    <definedName name="TEST8" localSheetId="0">#REF!</definedName>
    <definedName name="TEST8" localSheetId="3">#REF!</definedName>
    <definedName name="TEST8" localSheetId="10">#REF!</definedName>
    <definedName name="TEST8" localSheetId="13">#REF!</definedName>
    <definedName name="TEST8" localSheetId="14">#REF!</definedName>
    <definedName name="TEST8" localSheetId="7">#REF!</definedName>
    <definedName name="TEST8" localSheetId="5">#REF!</definedName>
    <definedName name="TEST8" localSheetId="6">#REF!</definedName>
    <definedName name="TEST8" localSheetId="18">#REF!</definedName>
    <definedName name="TEST8">#REF!</definedName>
    <definedName name="TEST9" localSheetId="0">#REF!</definedName>
    <definedName name="TEST9" localSheetId="3">#REF!</definedName>
    <definedName name="TEST9" localSheetId="10">#REF!</definedName>
    <definedName name="TEST9" localSheetId="13">#REF!</definedName>
    <definedName name="TEST9" localSheetId="14">#REF!</definedName>
    <definedName name="TEST9" localSheetId="7">#REF!</definedName>
    <definedName name="TEST9" localSheetId="5">#REF!</definedName>
    <definedName name="TEST9" localSheetId="6">#REF!</definedName>
    <definedName name="TEST9" localSheetId="18">#REF!</definedName>
    <definedName name="TEST9">#REF!</definedName>
    <definedName name="TESTHKEY" localSheetId="0">#REF!</definedName>
    <definedName name="TESTHKEY" localSheetId="3">#REF!</definedName>
    <definedName name="TESTHKEY" localSheetId="10">#REF!</definedName>
    <definedName name="TESTHKEY" localSheetId="13">#REF!</definedName>
    <definedName name="TESTHKEY" localSheetId="14">#REF!</definedName>
    <definedName name="TESTHKEY" localSheetId="7">#REF!</definedName>
    <definedName name="TESTHKEY" localSheetId="5">#REF!</definedName>
    <definedName name="TESTHKEY" localSheetId="6">#REF!</definedName>
    <definedName name="TESTHKEY" localSheetId="18">#REF!</definedName>
    <definedName name="TESTHKEY">#REF!</definedName>
    <definedName name="TESTKEYS" localSheetId="0">#REF!</definedName>
    <definedName name="TESTKEYS" localSheetId="3">#REF!</definedName>
    <definedName name="TESTKEYS" localSheetId="10">#REF!</definedName>
    <definedName name="TESTKEYS" localSheetId="13">#REF!</definedName>
    <definedName name="TESTKEYS" localSheetId="14">#REF!</definedName>
    <definedName name="TESTKEYS" localSheetId="7">#REF!</definedName>
    <definedName name="TESTKEYS" localSheetId="5">#REF!</definedName>
    <definedName name="TESTKEYS" localSheetId="6">#REF!</definedName>
    <definedName name="TESTKEYS" localSheetId="18">#REF!</definedName>
    <definedName name="TESTKEYS">#REF!</definedName>
    <definedName name="TESTVKEY" localSheetId="0">#REF!</definedName>
    <definedName name="TESTVKEY" localSheetId="3">#REF!</definedName>
    <definedName name="TESTVKEY" localSheetId="10">#REF!</definedName>
    <definedName name="TESTVKEY" localSheetId="13">#REF!</definedName>
    <definedName name="TESTVKEY" localSheetId="14">#REF!</definedName>
    <definedName name="TESTVKEY" localSheetId="7">#REF!</definedName>
    <definedName name="TESTVKEY" localSheetId="5">#REF!</definedName>
    <definedName name="TESTVKEY" localSheetId="6">#REF!</definedName>
    <definedName name="TESTVKEY" localSheetId="18">#REF!</definedName>
    <definedName name="TESTVKEY">#REF!</definedName>
    <definedName name="_xlnm.Print_Titles" localSheetId="26">'F22 empresa'!$1:$3</definedName>
    <definedName name="_xlnm.Print_Titles" localSheetId="24">'F22 socio'!$1:$3</definedName>
    <definedName name="_xlnm.Print_Titles" localSheetId="12">'R6'!#REF!</definedName>
    <definedName name="TODOS">[10]TODOS!$A$1:$BA$3465</definedName>
    <definedName name="TREINTA" localSheetId="0">[3]BASE!#REF!</definedName>
    <definedName name="TREINTA" localSheetId="3">[3]BASE!#REF!</definedName>
    <definedName name="TREINTA" localSheetId="10">[3]BASE!#REF!</definedName>
    <definedName name="TREINTA" localSheetId="13">[3]BASE!#REF!</definedName>
    <definedName name="TREINTA" localSheetId="14">[3]BASE!#REF!</definedName>
    <definedName name="TREINTA" localSheetId="7">[3]BASE!#REF!</definedName>
    <definedName name="TREINTA" localSheetId="5">[3]BASE!#REF!</definedName>
    <definedName name="TREINTA" localSheetId="6">[3]BASE!#REF!</definedName>
    <definedName name="TREINTA" localSheetId="18">[3]BASE!#REF!</definedName>
    <definedName name="TREINTA">[3]BASE!#REF!</definedName>
    <definedName name="TRES" localSheetId="0">#REF!</definedName>
    <definedName name="TRES" localSheetId="3">#REF!</definedName>
    <definedName name="TRES" localSheetId="10">#REF!</definedName>
    <definedName name="TRES" localSheetId="13">#REF!</definedName>
    <definedName name="TRES" localSheetId="14">#REF!</definedName>
    <definedName name="TRES" localSheetId="7">#REF!</definedName>
    <definedName name="TRES" localSheetId="5">#REF!</definedName>
    <definedName name="TRES" localSheetId="6">#REF!</definedName>
    <definedName name="TRES" localSheetId="18">#REF!</definedName>
    <definedName name="TRES">#REF!</definedName>
    <definedName name="ULTIMP" localSheetId="0">#REF!</definedName>
    <definedName name="ULTIMP" localSheetId="3">#REF!</definedName>
    <definedName name="ULTIMP" localSheetId="10">#REF!</definedName>
    <definedName name="ULTIMP" localSheetId="13">#REF!</definedName>
    <definedName name="ULTIMP" localSheetId="14">#REF!</definedName>
    <definedName name="ULTIMP" localSheetId="7">#REF!</definedName>
    <definedName name="ULTIMP" localSheetId="5">#REF!</definedName>
    <definedName name="ULTIMP" localSheetId="6">#REF!</definedName>
    <definedName name="ULTIMP" localSheetId="18">#REF!</definedName>
    <definedName name="ULTIMP">#REF!</definedName>
    <definedName name="UNO" localSheetId="0">#REF!</definedName>
    <definedName name="UNO" localSheetId="3">#REF!</definedName>
    <definedName name="UNO" localSheetId="10">#REF!</definedName>
    <definedName name="UNO" localSheetId="13">#REF!</definedName>
    <definedName name="UNO" localSheetId="14">#REF!</definedName>
    <definedName name="UNO" localSheetId="7">#REF!</definedName>
    <definedName name="UNO" localSheetId="5">#REF!</definedName>
    <definedName name="UNO" localSheetId="6">#REF!</definedName>
    <definedName name="UNO" localSheetId="18">#REF!</definedName>
    <definedName name="UNO">#REF!</definedName>
    <definedName name="v" localSheetId="23">'[11]Registrar F.22 AT.2013'!$A$2:$B$182</definedName>
    <definedName name="v" localSheetId="26">'[12]Registrar '!$A$2:$B$182</definedName>
    <definedName name="v" localSheetId="24">'[12]Registrar '!$A$2:$B$182</definedName>
    <definedName name="v" localSheetId="12">'[12]Registrar '!$A$2:$B$182</definedName>
    <definedName name="v" localSheetId="25">'[13]Registrar '!$A$2:$B$182</definedName>
    <definedName name="v">'[14]Registrar '!$A$2:$B$182</definedName>
    <definedName name="VEINTE" localSheetId="0">[3]BASE!#REF!</definedName>
    <definedName name="VEINTE" localSheetId="3">[3]BASE!#REF!</definedName>
    <definedName name="VEINTE" localSheetId="10">[3]BASE!#REF!</definedName>
    <definedName name="VEINTE" localSheetId="13">[3]BASE!#REF!</definedName>
    <definedName name="VEINTE" localSheetId="14">[3]BASE!#REF!</definedName>
    <definedName name="VEINTE" localSheetId="7">[3]BASE!#REF!</definedName>
    <definedName name="VEINTE" localSheetId="5">[3]BASE!#REF!</definedName>
    <definedName name="VEINTE" localSheetId="6">[3]BASE!#REF!</definedName>
    <definedName name="VEINTE" localSheetId="18">[3]BASE!#REF!</definedName>
    <definedName name="VEINTE">[3]BASE!#REF!</definedName>
    <definedName name="VENTAS" localSheetId="0">#REF!</definedName>
    <definedName name="VENTAS" localSheetId="3">#REF!</definedName>
    <definedName name="VENTAS" localSheetId="10">#REF!</definedName>
    <definedName name="VENTAS" localSheetId="13">#REF!</definedName>
    <definedName name="VENTAS" localSheetId="14">#REF!</definedName>
    <definedName name="VENTAS" localSheetId="7">#REF!</definedName>
    <definedName name="VENTAS" localSheetId="5">#REF!</definedName>
    <definedName name="VENTAS" localSheetId="6">#REF!</definedName>
    <definedName name="VENTAS" localSheetId="18">#REF!</definedName>
    <definedName name="VENTAS">#REF!</definedName>
    <definedName name="wrn.Informe._.RLI." localSheetId="0" hidden="1">{#N/A,#N/A,TRUE,"MEMO";#N/A,#N/A,TRUE,"PARAMETROS";#N/A,#N/A,TRUE,"RLI ";#N/A,#N/A,TRUE,"IMPTO.DET.";#N/A,#N/A,TRUE,"FUT-FUNT";#N/A,#N/A,TRUE,"CPI-PATR.";#N/A,#N/A,TRUE,"CM CPI";#N/A,#N/A,TRUE,"PROV";#N/A,#N/A,TRUE,"A FIJO";#N/A,#N/A,TRUE,"LEASING";#N/A,#N/A,TRUE,"VPP";#N/A,#N/A,TRUE,"PPM";#N/A,#N/A,TRUE,"OTROS"}</definedName>
    <definedName name="wrn.Informe._.RLI." localSheetId="13" hidden="1">{#N/A,#N/A,TRUE,"MEMO";#N/A,#N/A,TRUE,"PARAMETROS";#N/A,#N/A,TRUE,"RLI ";#N/A,#N/A,TRUE,"IMPTO.DET.";#N/A,#N/A,TRUE,"FUT-FUNT";#N/A,#N/A,TRUE,"CPI-PATR.";#N/A,#N/A,TRUE,"CM CPI";#N/A,#N/A,TRUE,"PROV";#N/A,#N/A,TRUE,"A FIJO";#N/A,#N/A,TRUE,"LEASING";#N/A,#N/A,TRUE,"VPP";#N/A,#N/A,TRUE,"PPM";#N/A,#N/A,TRUE,"OTROS"}</definedName>
    <definedName name="wrn.Informe._.RLI." localSheetId="14" hidden="1">{#N/A,#N/A,TRUE,"MEMO";#N/A,#N/A,TRUE,"PARAMETROS";#N/A,#N/A,TRUE,"RLI ";#N/A,#N/A,TRUE,"IMPTO.DET.";#N/A,#N/A,TRUE,"FUT-FUNT";#N/A,#N/A,TRUE,"CPI-PATR.";#N/A,#N/A,TRUE,"CM CPI";#N/A,#N/A,TRUE,"PROV";#N/A,#N/A,TRUE,"A FIJO";#N/A,#N/A,TRUE,"LEASING";#N/A,#N/A,TRUE,"VPP";#N/A,#N/A,TRUE,"PPM";#N/A,#N/A,TRUE,"OTROS"}</definedName>
    <definedName name="wrn.Informe._.RLI." localSheetId="7" hidden="1">{#N/A,#N/A,TRUE,"MEMO";#N/A,#N/A,TRUE,"PARAMETROS";#N/A,#N/A,TRUE,"RLI ";#N/A,#N/A,TRUE,"IMPTO.DET.";#N/A,#N/A,TRUE,"FUT-FUNT";#N/A,#N/A,TRUE,"CPI-PATR.";#N/A,#N/A,TRUE,"CM CPI";#N/A,#N/A,TRUE,"PROV";#N/A,#N/A,TRUE,"A FIJO";#N/A,#N/A,TRUE,"LEASING";#N/A,#N/A,TRUE,"VPP";#N/A,#N/A,TRUE,"PPM";#N/A,#N/A,TRUE,"OTROS"}</definedName>
    <definedName name="wrn.Informe._.RLI." localSheetId="16" hidden="1">{#N/A,#N/A,TRUE,"MEMO";#N/A,#N/A,TRUE,"PARAMETROS";#N/A,#N/A,TRUE,"RLI ";#N/A,#N/A,TRUE,"IMPTO.DET.";#N/A,#N/A,TRUE,"FUT-FUNT";#N/A,#N/A,TRUE,"CPI-PATR.";#N/A,#N/A,TRUE,"CM CPI";#N/A,#N/A,TRUE,"PROV";#N/A,#N/A,TRUE,"A FIJO";#N/A,#N/A,TRUE,"LEASING";#N/A,#N/A,TRUE,"VPP";#N/A,#N/A,TRUE,"PPM";#N/A,#N/A,TRUE,"OTROS"}</definedName>
    <definedName name="wrn.Informe._.RLI." localSheetId="11" hidden="1">{#N/A,#N/A,TRUE,"MEMO";#N/A,#N/A,TRUE,"PARAMETROS";#N/A,#N/A,TRUE,"RLI ";#N/A,#N/A,TRUE,"IMPTO.DET.";#N/A,#N/A,TRUE,"FUT-FUNT";#N/A,#N/A,TRUE,"CPI-PATR.";#N/A,#N/A,TRUE,"CM CPI";#N/A,#N/A,TRUE,"PROV";#N/A,#N/A,TRUE,"A FIJO";#N/A,#N/A,TRUE,"LEASING";#N/A,#N/A,TRUE,"VPP";#N/A,#N/A,TRUE,"PPM";#N/A,#N/A,TRUE,"OTROS"}</definedName>
    <definedName name="wrn.Informe._.RLI." localSheetId="6" hidden="1">{#N/A,#N/A,TRUE,"MEMO";#N/A,#N/A,TRUE,"PARAMETROS";#N/A,#N/A,TRUE,"RLI ";#N/A,#N/A,TRUE,"IMPTO.DET.";#N/A,#N/A,TRUE,"FUT-FUNT";#N/A,#N/A,TRUE,"CPI-PATR.";#N/A,#N/A,TRUE,"CM CPI";#N/A,#N/A,TRUE,"PROV";#N/A,#N/A,TRUE,"A FIJO";#N/A,#N/A,TRUE,"LEASING";#N/A,#N/A,TRUE,"VPP";#N/A,#N/A,TRUE,"PPM";#N/A,#N/A,TRUE,"OTROS"}</definedName>
    <definedName name="wrn.Informe._.RLI." localSheetId="18" hidden="1">{#N/A,#N/A,TRUE,"MEMO";#N/A,#N/A,TRUE,"PARAMETROS";#N/A,#N/A,TRUE,"RLI ";#N/A,#N/A,TRUE,"IMPTO.DET.";#N/A,#N/A,TRUE,"FUT-FUNT";#N/A,#N/A,TRUE,"CPI-PATR.";#N/A,#N/A,TRUE,"CM CPI";#N/A,#N/A,TRUE,"PROV";#N/A,#N/A,TRUE,"A FIJO";#N/A,#N/A,TRUE,"LEASING";#N/A,#N/A,TRUE,"VPP";#N/A,#N/A,TRUE,"PPM";#N/A,#N/A,TRUE,"OTROS"}</definedName>
    <definedName name="wrn.Informe._.RLI." localSheetId="25" hidden="1">{#N/A,#N/A,TRUE,"MEMO";#N/A,#N/A,TRUE,"PARAMETROS";#N/A,#N/A,TRUE,"RLI ";#N/A,#N/A,TRUE,"IMPTO.DET.";#N/A,#N/A,TRUE,"FUT-FUNT";#N/A,#N/A,TRUE,"CPI-PATR.";#N/A,#N/A,TRUE,"CM CPI";#N/A,#N/A,TRUE,"PROV";#N/A,#N/A,TRUE,"A FIJO";#N/A,#N/A,TRUE,"LEASING";#N/A,#N/A,TRUE,"VPP";#N/A,#N/A,TRUE,"PPM";#N/A,#N/A,TRUE,"OTROS"}</definedName>
    <definedName name="wrn.Informe._.RLI." hidden="1">{#N/A,#N/A,TRUE,"MEMO";#N/A,#N/A,TRUE,"PARAMETROS";#N/A,#N/A,TRUE,"RLI ";#N/A,#N/A,TRUE,"IMPTO.DET.";#N/A,#N/A,TRUE,"FUT-FUNT";#N/A,#N/A,TRUE,"CPI-PATR.";#N/A,#N/A,TRUE,"CM CPI";#N/A,#N/A,TRUE,"PROV";#N/A,#N/A,TRUE,"A FIJO";#N/A,#N/A,TRUE,"LEASING";#N/A,#N/A,TRUE,"VPP";#N/A,#N/A,TRUE,"PPM";#N/A,#N/A,TRUE,"OTROS"}</definedName>
    <definedName name="ZZ" localSheetId="0">#REF!</definedName>
    <definedName name="ZZ" localSheetId="3">#REF!</definedName>
    <definedName name="ZZ" localSheetId="10">#REF!</definedName>
    <definedName name="ZZ" localSheetId="13">#REF!</definedName>
    <definedName name="ZZ" localSheetId="14">#REF!</definedName>
    <definedName name="ZZ" localSheetId="7">#REF!</definedName>
    <definedName name="ZZ" localSheetId="5">#REF!</definedName>
    <definedName name="ZZ" localSheetId="6">#REF!</definedName>
    <definedName name="ZZ" localSheetId="18">#REF!</definedName>
    <definedName name="ZZ">#REF!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2" i="42" l="1"/>
  <c r="C44" i="2"/>
  <c r="I114" i="53"/>
  <c r="A7" i="53"/>
  <c r="A8" i="53" s="1"/>
  <c r="A9" i="53" s="1"/>
  <c r="A10" i="53" s="1"/>
  <c r="A11" i="53" s="1"/>
  <c r="A12" i="53" s="1"/>
  <c r="A13" i="53" s="1"/>
  <c r="A14" i="53" s="1"/>
  <c r="A15" i="53" s="1"/>
  <c r="A16" i="53" s="1"/>
  <c r="A17" i="53" s="1"/>
  <c r="A18" i="53" s="1"/>
  <c r="A19" i="53" s="1"/>
  <c r="A20" i="53" s="1"/>
  <c r="A21" i="53" s="1"/>
  <c r="A22" i="53" s="1"/>
  <c r="A23" i="53" s="1"/>
  <c r="A24" i="53" s="1"/>
  <c r="A25" i="53" s="1"/>
  <c r="A26" i="53" s="1"/>
  <c r="A27" i="53" s="1"/>
  <c r="A28" i="53" s="1"/>
  <c r="A29" i="53" s="1"/>
  <c r="A30" i="53" s="1"/>
  <c r="A31" i="53" s="1"/>
  <c r="A32" i="53" s="1"/>
  <c r="A33" i="53" s="1"/>
  <c r="A34" i="53" s="1"/>
  <c r="A35" i="53" s="1"/>
  <c r="A36" i="53" s="1"/>
  <c r="A37" i="53" s="1"/>
  <c r="A38" i="53" s="1"/>
  <c r="A39" i="53" s="1"/>
  <c r="A40" i="53" s="1"/>
  <c r="A41" i="53" s="1"/>
  <c r="A42" i="53" s="1"/>
  <c r="A43" i="53" s="1"/>
  <c r="A44" i="53" s="1"/>
  <c r="A45" i="53" s="1"/>
  <c r="A46" i="53" s="1"/>
  <c r="A47" i="53" s="1"/>
  <c r="A48" i="53" s="1"/>
  <c r="A49" i="53" s="1"/>
  <c r="A50" i="53" s="1"/>
  <c r="A51" i="53" s="1"/>
  <c r="A52" i="53" s="1"/>
  <c r="A53" i="53" s="1"/>
  <c r="A54" i="53" s="1"/>
  <c r="A55" i="53" s="1"/>
  <c r="A56" i="53" s="1"/>
  <c r="A57" i="53" s="1"/>
  <c r="A58" i="53" s="1"/>
  <c r="A59" i="53" s="1"/>
  <c r="A60" i="53" s="1"/>
  <c r="A61" i="53" s="1"/>
  <c r="A62" i="53" s="1"/>
  <c r="A63" i="53" s="1"/>
  <c r="A64" i="53" s="1"/>
  <c r="A65" i="53" s="1"/>
  <c r="A66" i="53" s="1"/>
  <c r="A67" i="53" s="1"/>
  <c r="A68" i="53" s="1"/>
  <c r="A69" i="53" s="1"/>
  <c r="A70" i="53" s="1"/>
  <c r="A71" i="53" s="1"/>
  <c r="A72" i="53" s="1"/>
  <c r="A73" i="53" s="1"/>
  <c r="A74" i="53" s="1"/>
  <c r="A75" i="53" s="1"/>
  <c r="A76" i="53" s="1"/>
  <c r="A77" i="53" s="1"/>
  <c r="A78" i="53" s="1"/>
  <c r="A79" i="53" s="1"/>
  <c r="A80" i="53" s="1"/>
  <c r="A81" i="53" s="1"/>
  <c r="A82" i="53" s="1"/>
  <c r="A83" i="53" s="1"/>
  <c r="A84" i="53" s="1"/>
  <c r="A85" i="53" s="1"/>
  <c r="A86" i="53" s="1"/>
  <c r="A87" i="53" s="1"/>
  <c r="A88" i="53" s="1"/>
  <c r="A89" i="53" s="1"/>
  <c r="A90" i="53" s="1"/>
  <c r="A91" i="53" s="1"/>
  <c r="A92" i="53" s="1"/>
  <c r="A93" i="53" s="1"/>
  <c r="A94" i="53" s="1"/>
  <c r="A95" i="53" s="1"/>
  <c r="A96" i="53" s="1"/>
  <c r="A97" i="53" s="1"/>
  <c r="A98" i="53" s="1"/>
  <c r="A99" i="53" s="1"/>
  <c r="A100" i="53" s="1"/>
  <c r="A101" i="53" s="1"/>
  <c r="A102" i="53" s="1"/>
  <c r="A103" i="53" s="1"/>
  <c r="A104" i="53" s="1"/>
  <c r="A105" i="53" s="1"/>
  <c r="A106" i="53" s="1"/>
  <c r="A107" i="53" s="1"/>
  <c r="A108" i="53" s="1"/>
  <c r="A109" i="53" s="1"/>
  <c r="A110" i="53" s="1"/>
  <c r="A111" i="53" s="1"/>
  <c r="H114" i="53"/>
  <c r="H33" i="33"/>
  <c r="D32" i="33"/>
  <c r="I83" i="13"/>
  <c r="I82" i="13"/>
  <c r="F27" i="42"/>
  <c r="G27" i="42"/>
  <c r="I27" i="42"/>
  <c r="J27" i="42"/>
  <c r="H116" i="53" l="1"/>
  <c r="I80" i="13"/>
  <c r="O78" i="13"/>
  <c r="O75" i="13"/>
  <c r="I77" i="13"/>
  <c r="J57" i="13"/>
  <c r="I57" i="13"/>
  <c r="L53" i="13"/>
  <c r="B61" i="14" s="1"/>
  <c r="C62" i="14" s="1"/>
  <c r="D21" i="14"/>
  <c r="B7" i="14"/>
  <c r="C8" i="14"/>
  <c r="C9" i="14"/>
  <c r="C10" i="14"/>
  <c r="C11" i="14"/>
  <c r="B24" i="14"/>
  <c r="C25" i="14"/>
  <c r="B26" i="14"/>
  <c r="C27" i="14"/>
  <c r="B28" i="14"/>
  <c r="C29" i="14" s="1"/>
  <c r="B32" i="14"/>
  <c r="B45" i="14"/>
  <c r="B46" i="14"/>
  <c r="B50" i="14"/>
  <c r="C51" i="14"/>
  <c r="C52" i="14"/>
  <c r="B53" i="14"/>
  <c r="C54" i="14"/>
  <c r="C55" i="14"/>
  <c r="C56" i="14"/>
  <c r="B63" i="14"/>
  <c r="C64" i="14" s="1"/>
  <c r="B69" i="14"/>
  <c r="B70" i="14"/>
  <c r="C74" i="14"/>
  <c r="C76" i="14"/>
  <c r="B81" i="14"/>
  <c r="C82" i="14" s="1"/>
  <c r="C84" i="14"/>
  <c r="E6" i="24"/>
  <c r="U11" i="3"/>
  <c r="P14" i="52"/>
  <c r="V14" i="52" s="1"/>
  <c r="D14" i="52"/>
  <c r="AF13" i="52"/>
  <c r="AD13" i="52"/>
  <c r="P13" i="52"/>
  <c r="V13" i="52" s="1"/>
  <c r="J13" i="52"/>
  <c r="AC13" i="52" s="1"/>
  <c r="D13" i="52"/>
  <c r="AF12" i="52"/>
  <c r="P12" i="52"/>
  <c r="V12" i="52" s="1"/>
  <c r="J12" i="52"/>
  <c r="AC12" i="52" s="1"/>
  <c r="D12" i="52"/>
  <c r="AF11" i="52"/>
  <c r="AD11" i="52"/>
  <c r="W11" i="52"/>
  <c r="P11" i="52"/>
  <c r="J11" i="52"/>
  <c r="AC11" i="52" s="1"/>
  <c r="D11" i="52"/>
  <c r="AF10" i="52"/>
  <c r="Y10" i="52"/>
  <c r="P10" i="52"/>
  <c r="V10" i="52" s="1"/>
  <c r="J10" i="52"/>
  <c r="AC10" i="52" s="1"/>
  <c r="D10" i="52"/>
  <c r="AF9" i="52"/>
  <c r="AD9" i="52"/>
  <c r="W9" i="52"/>
  <c r="V9" i="52"/>
  <c r="P9" i="52"/>
  <c r="O9" i="52"/>
  <c r="O10" i="52" s="1"/>
  <c r="O11" i="52" s="1"/>
  <c r="O12" i="52" s="1"/>
  <c r="O13" i="52" s="1"/>
  <c r="J9" i="52"/>
  <c r="AC9" i="52" s="1"/>
  <c r="D9" i="52"/>
  <c r="C9" i="52"/>
  <c r="C10" i="52" s="1"/>
  <c r="C11" i="52" s="1"/>
  <c r="C12" i="52" s="1"/>
  <c r="C13" i="52" s="1"/>
  <c r="C14" i="52" s="1"/>
  <c r="AF8" i="52"/>
  <c r="AB8" i="52"/>
  <c r="AB9" i="52" s="1"/>
  <c r="AB10" i="52" s="1"/>
  <c r="AB11" i="52" s="1"/>
  <c r="AB12" i="52" s="1"/>
  <c r="AB13" i="52" s="1"/>
  <c r="Y8" i="52"/>
  <c r="U8" i="52"/>
  <c r="U9" i="52" s="1"/>
  <c r="U10" i="52" s="1"/>
  <c r="U11" i="52" s="1"/>
  <c r="U12" i="52" s="1"/>
  <c r="U13" i="52" s="1"/>
  <c r="U14" i="52" s="1"/>
  <c r="P8" i="52"/>
  <c r="V8" i="52" s="1"/>
  <c r="O8" i="52"/>
  <c r="J8" i="52"/>
  <c r="AC8" i="52" s="1"/>
  <c r="I8" i="52"/>
  <c r="I9" i="52" s="1"/>
  <c r="I10" i="52" s="1"/>
  <c r="I11" i="52" s="1"/>
  <c r="I12" i="52" s="1"/>
  <c r="I13" i="52" s="1"/>
  <c r="D8" i="52"/>
  <c r="C8" i="52"/>
  <c r="AF7" i="52"/>
  <c r="AD7" i="52"/>
  <c r="AC7" i="52"/>
  <c r="W7" i="52"/>
  <c r="V7" i="52"/>
  <c r="E3" i="52"/>
  <c r="AF2" i="52"/>
  <c r="AD10" i="52" s="1"/>
  <c r="Y2" i="52"/>
  <c r="Y14" i="52" s="1"/>
  <c r="M2" i="52"/>
  <c r="Y11" i="52" l="1"/>
  <c r="Y7" i="52"/>
  <c r="AD8" i="52"/>
  <c r="W10" i="52"/>
  <c r="AD12" i="52"/>
  <c r="W13" i="52"/>
  <c r="Y13" i="52"/>
  <c r="Y9" i="52"/>
  <c r="W8" i="52"/>
  <c r="W12" i="52"/>
  <c r="V11" i="52"/>
  <c r="Y12" i="52"/>
  <c r="W14" i="52"/>
  <c r="Z105" i="45" l="1"/>
  <c r="Z106" i="45" s="1"/>
  <c r="Z104" i="45"/>
  <c r="C103" i="45"/>
  <c r="AG95" i="45"/>
  <c r="Z104" i="44"/>
  <c r="Z105" i="44" s="1"/>
  <c r="Z106" i="44" s="1"/>
  <c r="C103" i="44"/>
  <c r="AG95" i="44"/>
  <c r="F19" i="42"/>
  <c r="G19" i="42"/>
  <c r="I19" i="42"/>
  <c r="J19" i="42"/>
  <c r="D6" i="11"/>
  <c r="D44" i="2"/>
  <c r="B24" i="3"/>
  <c r="C24" i="3"/>
  <c r="E37" i="2"/>
  <c r="D42" i="2"/>
  <c r="D40" i="2"/>
  <c r="D38" i="2"/>
  <c r="D36" i="2"/>
  <c r="D29" i="2"/>
  <c r="D27" i="2"/>
  <c r="D25" i="2"/>
  <c r="D23" i="2"/>
  <c r="D21" i="2"/>
  <c r="N77" i="1"/>
  <c r="N50" i="1"/>
  <c r="H32" i="33"/>
  <c r="D33" i="33"/>
  <c r="Y8" i="35"/>
  <c r="Z7" i="35"/>
  <c r="Y7" i="35"/>
  <c r="O83" i="13"/>
  <c r="O82" i="13"/>
  <c r="O80" i="13"/>
  <c r="AH61" i="13"/>
  <c r="AO61" i="13" s="1"/>
  <c r="AH60" i="13"/>
  <c r="AO60" i="13" s="1"/>
  <c r="AN60" i="13"/>
  <c r="AM60" i="13"/>
  <c r="AI74" i="13"/>
  <c r="AJ74" i="13"/>
  <c r="AL66" i="13"/>
  <c r="AK60" i="13"/>
  <c r="AE60" i="13"/>
  <c r="AL60" i="13" s="1"/>
  <c r="AE62" i="13"/>
  <c r="AL62" i="13" s="1"/>
  <c r="AE63" i="13"/>
  <c r="AL63" i="13" s="1"/>
  <c r="AE64" i="13"/>
  <c r="AL64" i="13" s="1"/>
  <c r="AE65" i="13"/>
  <c r="AL65" i="13" s="1"/>
  <c r="AE66" i="13"/>
  <c r="AE67" i="13"/>
  <c r="AL67" i="13" s="1"/>
  <c r="AE68" i="13"/>
  <c r="AL68" i="13" s="1"/>
  <c r="AE69" i="13"/>
  <c r="AL69" i="13" s="1"/>
  <c r="AE70" i="13"/>
  <c r="AL70" i="13" s="1"/>
  <c r="AE71" i="13"/>
  <c r="AL71" i="13" s="1"/>
  <c r="AE72" i="13"/>
  <c r="AL72" i="13" s="1"/>
  <c r="AE61" i="13"/>
  <c r="B33" i="33"/>
  <c r="B9" i="2"/>
  <c r="B10" i="2"/>
  <c r="B14" i="2"/>
  <c r="C15" i="2"/>
  <c r="C16" i="2"/>
  <c r="B17" i="2"/>
  <c r="C18" i="2"/>
  <c r="C19" i="2"/>
  <c r="B24" i="2"/>
  <c r="C25" i="2" s="1"/>
  <c r="B26" i="2"/>
  <c r="C27" i="2"/>
  <c r="B28" i="2"/>
  <c r="C29" i="2" s="1"/>
  <c r="B32" i="2"/>
  <c r="C36" i="2"/>
  <c r="C38" i="2"/>
  <c r="B39" i="2"/>
  <c r="C40" i="2" s="1"/>
  <c r="B41" i="2" l="1"/>
  <c r="C42" i="2" s="1"/>
  <c r="D24" i="3"/>
  <c r="H24" i="3" s="1"/>
  <c r="AE74" i="13"/>
  <c r="AL61" i="13"/>
  <c r="AL74" i="13" s="1"/>
  <c r="O22" i="38" s="1"/>
  <c r="D86" i="14" l="1"/>
  <c r="T7" i="35"/>
  <c r="T8" i="35"/>
  <c r="T9" i="35"/>
  <c r="T10" i="35"/>
  <c r="T11" i="35"/>
  <c r="T12" i="35"/>
  <c r="T13" i="35"/>
  <c r="T14" i="35"/>
  <c r="T15" i="35"/>
  <c r="T16" i="35"/>
  <c r="T6" i="35"/>
  <c r="S6" i="35"/>
  <c r="S7" i="35" l="1"/>
  <c r="U7" i="35" s="1"/>
  <c r="U6" i="35"/>
  <c r="U59" i="13"/>
  <c r="M62" i="13"/>
  <c r="F63" i="13"/>
  <c r="F64" i="13" s="1"/>
  <c r="F65" i="13" s="1"/>
  <c r="F66" i="13" s="1"/>
  <c r="F67" i="13" s="1"/>
  <c r="F68" i="13" s="1"/>
  <c r="F69" i="13" s="1"/>
  <c r="F70" i="13" s="1"/>
  <c r="F71" i="13" s="1"/>
  <c r="F72" i="13" s="1"/>
  <c r="F62" i="13"/>
  <c r="E62" i="13"/>
  <c r="I27" i="13"/>
  <c r="B31" i="15"/>
  <c r="I43" i="1"/>
  <c r="I44" i="1" s="1"/>
  <c r="I45" i="1" s="1"/>
  <c r="I46" i="1" s="1"/>
  <c r="I47" i="1" s="1"/>
  <c r="I48" i="1" s="1"/>
  <c r="I49" i="1" s="1"/>
  <c r="I50" i="1" s="1"/>
  <c r="I51" i="1" s="1"/>
  <c r="I52" i="1" s="1"/>
  <c r="I42" i="1"/>
  <c r="I27" i="1"/>
  <c r="I6" i="1"/>
  <c r="I7" i="1" s="1"/>
  <c r="I8" i="1" s="1"/>
  <c r="I9" i="1" s="1"/>
  <c r="G5" i="17"/>
  <c r="G10" i="17" s="1"/>
  <c r="I28" i="1" l="1"/>
  <c r="I29" i="1" s="1"/>
  <c r="I30" i="1" s="1"/>
  <c r="I31" i="1" s="1"/>
  <c r="I32" i="1" s="1"/>
  <c r="I33" i="1" s="1"/>
  <c r="I34" i="1" s="1"/>
  <c r="I35" i="1" s="1"/>
  <c r="N38" i="13" s="1"/>
  <c r="S8" i="35"/>
  <c r="S9" i="35" s="1"/>
  <c r="AH62" i="13"/>
  <c r="I28" i="13"/>
  <c r="I29" i="13" s="1"/>
  <c r="I30" i="13" s="1"/>
  <c r="I31" i="13" s="1"/>
  <c r="I32" i="13" s="1"/>
  <c r="I33" i="13" s="1"/>
  <c r="E63" i="13"/>
  <c r="E64" i="13" s="1"/>
  <c r="E65" i="13" s="1"/>
  <c r="E66" i="13" s="1"/>
  <c r="E67" i="13" s="1"/>
  <c r="E68" i="13" s="1"/>
  <c r="E69" i="13" s="1"/>
  <c r="E70" i="13" s="1"/>
  <c r="E71" i="13" s="1"/>
  <c r="E72" i="13" s="1"/>
  <c r="M63" i="13"/>
  <c r="F74" i="13"/>
  <c r="I10" i="1"/>
  <c r="I11" i="1" s="1"/>
  <c r="I12" i="1" s="1"/>
  <c r="I13" i="1" s="1"/>
  <c r="I14" i="1" s="1"/>
  <c r="I15" i="1" s="1"/>
  <c r="I16" i="1" s="1"/>
  <c r="B33" i="14" s="1"/>
  <c r="B11" i="2" l="1"/>
  <c r="B33" i="2"/>
  <c r="U8" i="35"/>
  <c r="I34" i="13"/>
  <c r="M64" i="13"/>
  <c r="AH63" i="13"/>
  <c r="AO63" i="13" s="1"/>
  <c r="AO62" i="13"/>
  <c r="S10" i="35"/>
  <c r="U9" i="35"/>
  <c r="E74" i="13"/>
  <c r="C25" i="33"/>
  <c r="D25" i="33" s="1"/>
  <c r="E25" i="33" s="1"/>
  <c r="F25" i="33" s="1"/>
  <c r="G25" i="33" s="1"/>
  <c r="H25" i="33" s="1"/>
  <c r="I25" i="33" s="1"/>
  <c r="J25" i="33" s="1"/>
  <c r="K25" i="33" s="1"/>
  <c r="L25" i="33" s="1"/>
  <c r="M25" i="33" s="1"/>
  <c r="N25" i="33" s="1"/>
  <c r="O25" i="33" s="1"/>
  <c r="P25" i="33" s="1"/>
  <c r="Q25" i="33" s="1"/>
  <c r="R25" i="33" s="1"/>
  <c r="S25" i="33" s="1"/>
  <c r="T25" i="33" s="1"/>
  <c r="U25" i="33" s="1"/>
  <c r="V25" i="33" s="1"/>
  <c r="W25" i="33" s="1"/>
  <c r="X25" i="33" s="1"/>
  <c r="Y25" i="33" s="1"/>
  <c r="Z25" i="33" s="1"/>
  <c r="AA25" i="33" s="1"/>
  <c r="AB25" i="33" s="1"/>
  <c r="AC25" i="33" s="1"/>
  <c r="AD25" i="33" s="1"/>
  <c r="AE25" i="33" s="1"/>
  <c r="AF25" i="33" s="1"/>
  <c r="AG25" i="33" s="1"/>
  <c r="AH25" i="33" s="1"/>
  <c r="I40" i="13" l="1"/>
  <c r="B47" i="14"/>
  <c r="I39" i="13"/>
  <c r="I41" i="13" s="1"/>
  <c r="M65" i="13"/>
  <c r="AH64" i="13"/>
  <c r="AO64" i="13" s="1"/>
  <c r="I35" i="13"/>
  <c r="S11" i="35"/>
  <c r="U10" i="35"/>
  <c r="M66" i="13" l="1"/>
  <c r="AH65" i="13"/>
  <c r="S12" i="35"/>
  <c r="U11" i="35"/>
  <c r="G14" i="17"/>
  <c r="I14" i="17"/>
  <c r="I22" i="17" s="1"/>
  <c r="I32" i="17" s="1"/>
  <c r="B16" i="20"/>
  <c r="B17" i="20" s="1"/>
  <c r="A25" i="20"/>
  <c r="A16" i="20"/>
  <c r="A17" i="20"/>
  <c r="A15" i="20"/>
  <c r="A24" i="20"/>
  <c r="A14" i="20"/>
  <c r="A22" i="20"/>
  <c r="A21" i="20"/>
  <c r="A23" i="20" s="1"/>
  <c r="A13" i="20"/>
  <c r="A12" i="20"/>
  <c r="B36" i="20" s="1"/>
  <c r="A11" i="20"/>
  <c r="B35" i="20" s="1"/>
  <c r="A10" i="20"/>
  <c r="B34" i="20" s="1"/>
  <c r="N11" i="3"/>
  <c r="AO65" i="13" l="1"/>
  <c r="M67" i="13"/>
  <c r="AH66" i="13"/>
  <c r="AO66" i="13" s="1"/>
  <c r="B30" i="17"/>
  <c r="S13" i="35"/>
  <c r="U12" i="35"/>
  <c r="D33" i="23"/>
  <c r="D43" i="23" s="1"/>
  <c r="A54" i="23" s="1"/>
  <c r="C21" i="24"/>
  <c r="C20" i="24"/>
  <c r="D32" i="23"/>
  <c r="D42" i="23" s="1"/>
  <c r="A53" i="23" s="1"/>
  <c r="C19" i="24"/>
  <c r="D31" i="23"/>
  <c r="D41" i="23" s="1"/>
  <c r="A52" i="23" s="1"/>
  <c r="T43" i="13"/>
  <c r="Z43" i="13" s="1"/>
  <c r="U73" i="13"/>
  <c r="V73" i="13"/>
  <c r="M11" i="3"/>
  <c r="D82" i="14"/>
  <c r="D80" i="14"/>
  <c r="G83" i="13"/>
  <c r="G82" i="13"/>
  <c r="M80" i="13"/>
  <c r="P80" i="13"/>
  <c r="P47" i="13"/>
  <c r="M47" i="13"/>
  <c r="AB25" i="13"/>
  <c r="AB26" i="13"/>
  <c r="AB27" i="13"/>
  <c r="AB28" i="13"/>
  <c r="AB29" i="13"/>
  <c r="AB30" i="13"/>
  <c r="AB31" i="13"/>
  <c r="AB32" i="13"/>
  <c r="AB33" i="13"/>
  <c r="AB34" i="13"/>
  <c r="AB35" i="13"/>
  <c r="AB24" i="13"/>
  <c r="AA34" i="13"/>
  <c r="AA35" i="13"/>
  <c r="AA33" i="13"/>
  <c r="Z27" i="13"/>
  <c r="Z28" i="13"/>
  <c r="Z29" i="13"/>
  <c r="Z30" i="13"/>
  <c r="Z31" i="13"/>
  <c r="Z32" i="13"/>
  <c r="Z26" i="13"/>
  <c r="T25" i="13"/>
  <c r="T26" i="13"/>
  <c r="T27" i="13"/>
  <c r="T28" i="13"/>
  <c r="T29" i="13"/>
  <c r="T30" i="13"/>
  <c r="T31" i="13"/>
  <c r="T32" i="13"/>
  <c r="T33" i="13"/>
  <c r="T34" i="13"/>
  <c r="T35" i="13"/>
  <c r="T36" i="13"/>
  <c r="U36" i="13"/>
  <c r="V36" i="13"/>
  <c r="T24" i="13"/>
  <c r="O33" i="13"/>
  <c r="E15" i="20" s="1"/>
  <c r="P32" i="13"/>
  <c r="P23" i="13"/>
  <c r="O23" i="13"/>
  <c r="O24" i="13" s="1"/>
  <c r="Z24" i="13" s="1"/>
  <c r="E24" i="23" s="1"/>
  <c r="E21" i="46" s="1"/>
  <c r="T5" i="13"/>
  <c r="Z5" i="13" s="1"/>
  <c r="N6" i="13"/>
  <c r="D36" i="14"/>
  <c r="D37" i="14" s="1"/>
  <c r="D38" i="14" s="1"/>
  <c r="D39" i="14" s="1"/>
  <c r="D40" i="14" s="1"/>
  <c r="D41" i="14" s="1"/>
  <c r="D31" i="14"/>
  <c r="D32" i="14" s="1"/>
  <c r="D33" i="14" s="1"/>
  <c r="D34" i="14" s="1"/>
  <c r="D5" i="14"/>
  <c r="D6" i="14" s="1"/>
  <c r="D7" i="14" s="1"/>
  <c r="D8" i="14" s="1"/>
  <c r="D9" i="14" s="1"/>
  <c r="D10" i="14" s="1"/>
  <c r="D11" i="14" s="1"/>
  <c r="D12" i="14" s="1"/>
  <c r="D13" i="14" s="1"/>
  <c r="D14" i="14" s="1"/>
  <c r="D15" i="14" s="1"/>
  <c r="D16" i="14" s="1"/>
  <c r="D17" i="14" s="1"/>
  <c r="D18" i="14" s="1"/>
  <c r="D19" i="14" s="1"/>
  <c r="M68" i="13" l="1"/>
  <c r="AH67" i="13"/>
  <c r="AO67" i="13" s="1"/>
  <c r="S14" i="35"/>
  <c r="U13" i="35"/>
  <c r="O31" i="13"/>
  <c r="E22" i="20" s="1"/>
  <c r="A50" i="23"/>
  <c r="C57" i="23"/>
  <c r="A43" i="23"/>
  <c r="A42" i="23"/>
  <c r="A41" i="23"/>
  <c r="T39" i="13"/>
  <c r="Y74" i="13"/>
  <c r="X60" i="13"/>
  <c r="W60" i="13"/>
  <c r="V60" i="13"/>
  <c r="U60" i="13"/>
  <c r="W56" i="13"/>
  <c r="AB56" i="13"/>
  <c r="W37" i="13"/>
  <c r="AB37" i="13"/>
  <c r="T37" i="13"/>
  <c r="T21" i="13"/>
  <c r="W18" i="13"/>
  <c r="T2" i="13"/>
  <c r="M69" i="13" l="1"/>
  <c r="AH68" i="13"/>
  <c r="AO68" i="13" s="1"/>
  <c r="S15" i="35"/>
  <c r="U14" i="35"/>
  <c r="P25" i="13"/>
  <c r="AA25" i="13" s="1"/>
  <c r="P24" i="13"/>
  <c r="O25" i="13"/>
  <c r="C34" i="15"/>
  <c r="C33" i="15"/>
  <c r="C32" i="15"/>
  <c r="C30" i="15"/>
  <c r="B30" i="15"/>
  <c r="C29" i="15"/>
  <c r="B29" i="15"/>
  <c r="C28" i="15"/>
  <c r="C27" i="15"/>
  <c r="C26" i="15"/>
  <c r="B26" i="15"/>
  <c r="C25" i="15"/>
  <c r="B25" i="15"/>
  <c r="B24" i="15"/>
  <c r="B22" i="15"/>
  <c r="C11" i="15"/>
  <c r="C9" i="15"/>
  <c r="M70" i="13" l="1"/>
  <c r="AH69" i="13"/>
  <c r="AO69" i="13" s="1"/>
  <c r="S16" i="35"/>
  <c r="U15" i="35"/>
  <c r="Z25" i="13"/>
  <c r="O32" i="13"/>
  <c r="E24" i="20" s="1"/>
  <c r="AA24" i="13"/>
  <c r="AA37" i="13" s="1"/>
  <c r="Q25" i="13"/>
  <c r="O26" i="13"/>
  <c r="P26" i="13"/>
  <c r="N39" i="13" s="1"/>
  <c r="Q24" i="13"/>
  <c r="C39" i="20"/>
  <c r="A32" i="20"/>
  <c r="O39" i="13" l="1"/>
  <c r="N40" i="13"/>
  <c r="M71" i="13"/>
  <c r="AH70" i="13"/>
  <c r="AO70" i="13" s="1"/>
  <c r="B21" i="15"/>
  <c r="S17" i="35"/>
  <c r="S19" i="35" s="1"/>
  <c r="U16" i="35"/>
  <c r="Q26" i="13"/>
  <c r="E21" i="23"/>
  <c r="E17" i="46" s="1"/>
  <c r="Z37" i="13"/>
  <c r="H5" i="17"/>
  <c r="H10" i="17" s="1"/>
  <c r="P39" i="13" l="1"/>
  <c r="Z38" i="13"/>
  <c r="E29" i="23" s="1"/>
  <c r="E22" i="46" s="1"/>
  <c r="M72" i="13"/>
  <c r="AH71" i="13"/>
  <c r="AO71" i="13" s="1"/>
  <c r="M74" i="13"/>
  <c r="U17" i="35"/>
  <c r="G20" i="1"/>
  <c r="D32" i="2"/>
  <c r="D33" i="2" s="1"/>
  <c r="D34" i="2" s="1"/>
  <c r="D31" i="2"/>
  <c r="C21" i="15" l="1"/>
  <c r="E21" i="15" s="1"/>
  <c r="G21" i="15" s="1"/>
  <c r="F31" i="38"/>
  <c r="O84" i="13"/>
  <c r="AH72" i="13"/>
  <c r="U19" i="35"/>
  <c r="J42" i="1"/>
  <c r="J43" i="1"/>
  <c r="J44" i="1"/>
  <c r="J45" i="1"/>
  <c r="J46" i="1"/>
  <c r="J47" i="1"/>
  <c r="J48" i="1"/>
  <c r="J49" i="1"/>
  <c r="J50" i="1"/>
  <c r="J51" i="1"/>
  <c r="J52" i="1"/>
  <c r="J41" i="1"/>
  <c r="AO72" i="13" l="1"/>
  <c r="AO74" i="13" s="1"/>
  <c r="I22" i="38" s="1"/>
  <c r="AH74" i="13"/>
  <c r="U3" i="35"/>
  <c r="B85" i="14" s="1"/>
  <c r="C86" i="14" s="1"/>
  <c r="G11" i="15"/>
  <c r="G12" i="15"/>
  <c r="G13" i="15"/>
  <c r="G14" i="15"/>
  <c r="F10" i="15"/>
  <c r="I20" i="1"/>
  <c r="E9" i="23" l="1"/>
  <c r="E10" i="46" s="1"/>
  <c r="C31" i="15"/>
  <c r="E31" i="15" s="1"/>
  <c r="I31" i="15" s="1"/>
  <c r="D25" i="15"/>
  <c r="H25" i="15" s="1"/>
  <c r="E14" i="20" s="1"/>
  <c r="B11" i="3"/>
  <c r="C11" i="3"/>
  <c r="K49" i="1"/>
  <c r="K50" i="1"/>
  <c r="K51" i="1"/>
  <c r="K52" i="1"/>
  <c r="D11" i="3" l="1"/>
  <c r="F11" i="3" s="1"/>
  <c r="B8" i="14" s="1"/>
  <c r="A21" i="10"/>
  <c r="A22" i="10"/>
  <c r="A23" i="10"/>
  <c r="A24" i="10"/>
  <c r="A25" i="10"/>
  <c r="A20" i="10"/>
  <c r="A14" i="10"/>
  <c r="A13" i="10"/>
  <c r="D5" i="2"/>
  <c r="K11" i="3" l="1"/>
  <c r="B11" i="15"/>
  <c r="E23" i="20" l="1"/>
  <c r="E16" i="23"/>
  <c r="E14" i="46" s="1"/>
  <c r="B6" i="11"/>
  <c r="B9" i="3"/>
  <c r="B10" i="3"/>
  <c r="I44" i="13" l="1"/>
  <c r="E20" i="11"/>
  <c r="T44" i="13" l="1"/>
  <c r="Z44" i="13" s="1"/>
  <c r="I45" i="13"/>
  <c r="J45" i="13" s="1"/>
  <c r="I6" i="13"/>
  <c r="H74" i="13"/>
  <c r="U31" i="38" s="1"/>
  <c r="G72" i="13"/>
  <c r="AD72" i="13" s="1"/>
  <c r="G71" i="13"/>
  <c r="G70" i="13"/>
  <c r="AD70" i="13" s="1"/>
  <c r="G69" i="13"/>
  <c r="AD69" i="13" s="1"/>
  <c r="G68" i="13"/>
  <c r="AD68" i="13" s="1"/>
  <c r="G67" i="13"/>
  <c r="AD67" i="13" s="1"/>
  <c r="G66" i="13"/>
  <c r="AD66" i="13" s="1"/>
  <c r="G65" i="13"/>
  <c r="AD65" i="13" s="1"/>
  <c r="G64" i="13"/>
  <c r="AD64" i="13" s="1"/>
  <c r="G63" i="13"/>
  <c r="AD63" i="13" s="1"/>
  <c r="G62" i="13"/>
  <c r="AD62" i="13" s="1"/>
  <c r="C62" i="13"/>
  <c r="C63" i="13" s="1"/>
  <c r="C64" i="13" s="1"/>
  <c r="C65" i="13" s="1"/>
  <c r="C66" i="13" s="1"/>
  <c r="C67" i="13" s="1"/>
  <c r="C68" i="13" s="1"/>
  <c r="C69" i="13" s="1"/>
  <c r="C70" i="13" s="1"/>
  <c r="C71" i="13" s="1"/>
  <c r="C72" i="13" s="1"/>
  <c r="G61" i="13"/>
  <c r="H56" i="13"/>
  <c r="J44" i="13"/>
  <c r="D44" i="13"/>
  <c r="D45" i="13" s="1"/>
  <c r="D46" i="13" s="1"/>
  <c r="D47" i="13" s="1"/>
  <c r="D48" i="13" s="1"/>
  <c r="D49" i="13" s="1"/>
  <c r="D50" i="13" s="1"/>
  <c r="D51" i="13" s="1"/>
  <c r="D52" i="13" s="1"/>
  <c r="D53" i="13" s="1"/>
  <c r="D54" i="13" s="1"/>
  <c r="J43" i="13"/>
  <c r="I37" i="13"/>
  <c r="H37" i="13"/>
  <c r="J35" i="13"/>
  <c r="U35" i="13" s="1"/>
  <c r="J34" i="13"/>
  <c r="U34" i="13" s="1"/>
  <c r="J33" i="13"/>
  <c r="U33" i="13" s="1"/>
  <c r="J32" i="13"/>
  <c r="U32" i="13" s="1"/>
  <c r="J31" i="13"/>
  <c r="U31" i="13" s="1"/>
  <c r="J30" i="13"/>
  <c r="U30" i="13" s="1"/>
  <c r="J29" i="13"/>
  <c r="U29" i="13" s="1"/>
  <c r="J28" i="13"/>
  <c r="U28" i="13" s="1"/>
  <c r="J27" i="13"/>
  <c r="U27" i="13" s="1"/>
  <c r="J26" i="13"/>
  <c r="U26" i="13" s="1"/>
  <c r="J25" i="13"/>
  <c r="U25" i="13" s="1"/>
  <c r="D25" i="13"/>
  <c r="D26" i="13" s="1"/>
  <c r="D27" i="13" s="1"/>
  <c r="D28" i="13" s="1"/>
  <c r="D29" i="13" s="1"/>
  <c r="D30" i="13" s="1"/>
  <c r="D31" i="13" s="1"/>
  <c r="D32" i="13" s="1"/>
  <c r="D33" i="13" s="1"/>
  <c r="D34" i="13" s="1"/>
  <c r="D35" i="13" s="1"/>
  <c r="J24" i="13"/>
  <c r="H18" i="13"/>
  <c r="D6" i="13"/>
  <c r="D7" i="13" s="1"/>
  <c r="D8" i="13" s="1"/>
  <c r="D9" i="13" s="1"/>
  <c r="D10" i="13" s="1"/>
  <c r="D11" i="13" s="1"/>
  <c r="D12" i="13" s="1"/>
  <c r="D13" i="13" s="1"/>
  <c r="D14" i="13" s="1"/>
  <c r="D15" i="13" s="1"/>
  <c r="D16" i="13" s="1"/>
  <c r="J5" i="13"/>
  <c r="C68" i="14" l="1"/>
  <c r="AK62" i="13"/>
  <c r="AK70" i="13"/>
  <c r="AK63" i="13"/>
  <c r="AK67" i="13"/>
  <c r="AK69" i="13"/>
  <c r="AK64" i="13"/>
  <c r="AK72" i="13"/>
  <c r="AK68" i="13"/>
  <c r="AK65" i="13"/>
  <c r="AK66" i="13"/>
  <c r="K71" i="13"/>
  <c r="AD71" i="13"/>
  <c r="AD61" i="13"/>
  <c r="G74" i="13"/>
  <c r="Q70" i="13"/>
  <c r="P70" i="13"/>
  <c r="L70" i="13"/>
  <c r="K70" i="13"/>
  <c r="R65" i="13"/>
  <c r="L65" i="13"/>
  <c r="P65" i="13"/>
  <c r="I65" i="13"/>
  <c r="Q61" i="13"/>
  <c r="L61" i="13"/>
  <c r="P61" i="13"/>
  <c r="L67" i="13"/>
  <c r="P67" i="13"/>
  <c r="P62" i="13"/>
  <c r="S62" i="13" s="1"/>
  <c r="V62" i="13" s="1"/>
  <c r="L62" i="13"/>
  <c r="J63" i="13"/>
  <c r="P63" i="13"/>
  <c r="L63" i="13"/>
  <c r="L72" i="13"/>
  <c r="P72" i="13"/>
  <c r="L66" i="13"/>
  <c r="P66" i="13"/>
  <c r="R68" i="13"/>
  <c r="L68" i="13"/>
  <c r="P68" i="13"/>
  <c r="J71" i="13"/>
  <c r="P71" i="13"/>
  <c r="L71" i="13"/>
  <c r="R64" i="13"/>
  <c r="L64" i="13"/>
  <c r="P64" i="13"/>
  <c r="Q69" i="13"/>
  <c r="P69" i="13"/>
  <c r="L69" i="13"/>
  <c r="T6" i="13"/>
  <c r="Z6" i="13" s="1"/>
  <c r="I7" i="13"/>
  <c r="I8" i="13" s="1"/>
  <c r="J67" i="13"/>
  <c r="J6" i="13"/>
  <c r="U6" i="13" s="1"/>
  <c r="K45" i="13"/>
  <c r="V45" i="13" s="1"/>
  <c r="X45" i="13" s="1"/>
  <c r="U45" i="13"/>
  <c r="K44" i="13"/>
  <c r="V44" i="13" s="1"/>
  <c r="X44" i="13" s="1"/>
  <c r="U44" i="13"/>
  <c r="U43" i="13"/>
  <c r="T45" i="13"/>
  <c r="I46" i="13"/>
  <c r="U24" i="13"/>
  <c r="K5" i="13"/>
  <c r="U5" i="13"/>
  <c r="K28" i="13"/>
  <c r="K34" i="13"/>
  <c r="K30" i="13"/>
  <c r="K35" i="13"/>
  <c r="K29" i="13"/>
  <c r="K26" i="13"/>
  <c r="L30" i="13" s="1"/>
  <c r="K32" i="13"/>
  <c r="K31" i="13"/>
  <c r="K27" i="13"/>
  <c r="K33" i="13"/>
  <c r="D26" i="15"/>
  <c r="H26" i="15" s="1"/>
  <c r="D29" i="15"/>
  <c r="H29" i="15" s="1"/>
  <c r="E10" i="20" s="1"/>
  <c r="D30" i="15"/>
  <c r="H30" i="15" s="1"/>
  <c r="D11" i="15"/>
  <c r="F11" i="15" s="1"/>
  <c r="N14" i="51" s="1"/>
  <c r="K25" i="13"/>
  <c r="J68" i="13"/>
  <c r="Q65" i="13"/>
  <c r="I64" i="13"/>
  <c r="J62" i="13"/>
  <c r="R62" i="13"/>
  <c r="I62" i="13"/>
  <c r="Q62" i="13"/>
  <c r="K62" i="13"/>
  <c r="R63" i="13"/>
  <c r="I63" i="13"/>
  <c r="Q63" i="13"/>
  <c r="K24" i="13"/>
  <c r="L24" i="13" s="1"/>
  <c r="J37" i="13"/>
  <c r="B48" i="14" s="1"/>
  <c r="J66" i="13"/>
  <c r="R66" i="13"/>
  <c r="I66" i="13"/>
  <c r="Q66" i="13"/>
  <c r="K63" i="13"/>
  <c r="K66" i="13"/>
  <c r="K69" i="13"/>
  <c r="I69" i="13"/>
  <c r="J69" i="13"/>
  <c r="R69" i="13"/>
  <c r="K72" i="13"/>
  <c r="J72" i="13"/>
  <c r="Q72" i="13"/>
  <c r="K43" i="13"/>
  <c r="Q68" i="13"/>
  <c r="K68" i="13"/>
  <c r="I72" i="13"/>
  <c r="K65" i="13"/>
  <c r="J65" i="13"/>
  <c r="I68" i="13"/>
  <c r="R71" i="13"/>
  <c r="I71" i="13"/>
  <c r="Q71" i="13"/>
  <c r="K61" i="13"/>
  <c r="R61" i="13"/>
  <c r="J61" i="13"/>
  <c r="AF61" i="13" s="1"/>
  <c r="AM61" i="13" s="1"/>
  <c r="I61" i="13"/>
  <c r="J64" i="13"/>
  <c r="AF64" i="13" s="1"/>
  <c r="AM64" i="13" s="1"/>
  <c r="K64" i="13"/>
  <c r="Q64" i="13"/>
  <c r="K67" i="13"/>
  <c r="R67" i="13"/>
  <c r="I67" i="13"/>
  <c r="Q67" i="13"/>
  <c r="R72" i="13"/>
  <c r="J70" i="13"/>
  <c r="AF70" i="13" s="1"/>
  <c r="AM70" i="13" s="1"/>
  <c r="R70" i="13"/>
  <c r="I70" i="13"/>
  <c r="C34" i="20" l="1"/>
  <c r="AG61" i="13"/>
  <c r="N69" i="13"/>
  <c r="AF69" i="13"/>
  <c r="N66" i="13"/>
  <c r="O66" i="13" s="1"/>
  <c r="AF66" i="13"/>
  <c r="AK71" i="13"/>
  <c r="AF67" i="13"/>
  <c r="S68" i="13"/>
  <c r="V68" i="13" s="1"/>
  <c r="AF62" i="13"/>
  <c r="AG64" i="13"/>
  <c r="AN64" i="13" s="1"/>
  <c r="AG70" i="13"/>
  <c r="AN70" i="13" s="1"/>
  <c r="N71" i="13"/>
  <c r="AF71" i="13"/>
  <c r="AM71" i="13" s="1"/>
  <c r="AF72" i="13"/>
  <c r="N65" i="13"/>
  <c r="AF65" i="13"/>
  <c r="N68" i="13"/>
  <c r="AF68" i="13"/>
  <c r="N63" i="13"/>
  <c r="W63" i="13" s="1"/>
  <c r="AF63" i="13"/>
  <c r="N67" i="13"/>
  <c r="W67" i="13" s="1"/>
  <c r="AD74" i="13"/>
  <c r="AK61" i="13"/>
  <c r="N61" i="13"/>
  <c r="W61" i="13" s="1"/>
  <c r="N62" i="13"/>
  <c r="N70" i="13"/>
  <c r="W70" i="13" s="1"/>
  <c r="N64" i="13"/>
  <c r="W64" i="13" s="1"/>
  <c r="N72" i="13"/>
  <c r="C30" i="17"/>
  <c r="G30" i="17" s="1"/>
  <c r="G16" i="50" s="1"/>
  <c r="S64" i="13"/>
  <c r="V64" i="13" s="1"/>
  <c r="S65" i="13"/>
  <c r="V65" i="13" s="1"/>
  <c r="S69" i="13"/>
  <c r="V69" i="13" s="1"/>
  <c r="S66" i="13"/>
  <c r="V66" i="13" s="1"/>
  <c r="U63" i="13"/>
  <c r="U64" i="13"/>
  <c r="U65" i="13"/>
  <c r="U70" i="13"/>
  <c r="O70" i="13"/>
  <c r="U72" i="13"/>
  <c r="O72" i="13"/>
  <c r="O79" i="13" s="1"/>
  <c r="U66" i="13"/>
  <c r="W68" i="13"/>
  <c r="W72" i="13"/>
  <c r="W66" i="13"/>
  <c r="U62" i="13"/>
  <c r="Z62" i="13" s="1"/>
  <c r="P74" i="13"/>
  <c r="W69" i="13"/>
  <c r="U68" i="13"/>
  <c r="Z68" i="13" s="1"/>
  <c r="S67" i="13"/>
  <c r="V67" i="13" s="1"/>
  <c r="U61" i="13"/>
  <c r="I74" i="13"/>
  <c r="W71" i="13"/>
  <c r="L74" i="13"/>
  <c r="U71" i="13"/>
  <c r="T7" i="13"/>
  <c r="Z7" i="13" s="1"/>
  <c r="J7" i="13"/>
  <c r="U69" i="13"/>
  <c r="O69" i="13"/>
  <c r="U67" i="13"/>
  <c r="W65" i="13"/>
  <c r="W62" i="13"/>
  <c r="K6" i="13"/>
  <c r="V6" i="13" s="1"/>
  <c r="X6" i="13" s="1"/>
  <c r="Z45" i="13"/>
  <c r="V43" i="13"/>
  <c r="I47" i="13"/>
  <c r="T46" i="13"/>
  <c r="Z46" i="13" s="1"/>
  <c r="J46" i="13"/>
  <c r="Y35" i="13"/>
  <c r="V35" i="13"/>
  <c r="V30" i="13"/>
  <c r="X30" i="13"/>
  <c r="Y33" i="13"/>
  <c r="V33" i="13"/>
  <c r="Y34" i="13"/>
  <c r="V34" i="13"/>
  <c r="X31" i="13"/>
  <c r="V31" i="13"/>
  <c r="V28" i="13"/>
  <c r="X28" i="13"/>
  <c r="X32" i="13"/>
  <c r="V32" i="13"/>
  <c r="V29" i="13"/>
  <c r="X29" i="13"/>
  <c r="X27" i="13"/>
  <c r="V27" i="13"/>
  <c r="X26" i="13"/>
  <c r="V26" i="13"/>
  <c r="V25" i="13"/>
  <c r="M25" i="13"/>
  <c r="Y25" i="13" s="1"/>
  <c r="L25" i="13"/>
  <c r="V24" i="13"/>
  <c r="M24" i="13"/>
  <c r="Y24" i="13" s="1"/>
  <c r="T8" i="13"/>
  <c r="Z8" i="13" s="1"/>
  <c r="J8" i="13"/>
  <c r="I9" i="13"/>
  <c r="I10" i="13" s="1"/>
  <c r="T10" i="13" s="1"/>
  <c r="Z10" i="13" s="1"/>
  <c r="V5" i="13"/>
  <c r="X5" i="13" s="1"/>
  <c r="E31" i="23"/>
  <c r="D19" i="24"/>
  <c r="U37" i="13"/>
  <c r="Q74" i="13"/>
  <c r="S63" i="13"/>
  <c r="V63" i="13" s="1"/>
  <c r="S71" i="13"/>
  <c r="V71" i="13" s="1"/>
  <c r="J74" i="13"/>
  <c r="R74" i="13"/>
  <c r="K37" i="13"/>
  <c r="C49" i="14" s="1"/>
  <c r="K74" i="13"/>
  <c r="S70" i="13"/>
  <c r="V70" i="13" s="1"/>
  <c r="S61" i="13"/>
  <c r="S72" i="13"/>
  <c r="X66" i="13" l="1"/>
  <c r="AU22" i="38"/>
  <c r="B31" i="38"/>
  <c r="X69" i="13"/>
  <c r="BA22" i="38"/>
  <c r="X70" i="13"/>
  <c r="BC22" i="38"/>
  <c r="AM72" i="13"/>
  <c r="AG72" i="13"/>
  <c r="AN72" i="13" s="1"/>
  <c r="AM63" i="13"/>
  <c r="AG63" i="13"/>
  <c r="AN63" i="13" s="1"/>
  <c r="AG71" i="13"/>
  <c r="AN71" i="13" s="1"/>
  <c r="AM67" i="13"/>
  <c r="AG67" i="13"/>
  <c r="AN67" i="13" s="1"/>
  <c r="AF74" i="13"/>
  <c r="AM68" i="13"/>
  <c r="AG68" i="13"/>
  <c r="AN68" i="13" s="1"/>
  <c r="AK74" i="13"/>
  <c r="AF31" i="38" s="1"/>
  <c r="AM65" i="13"/>
  <c r="AG65" i="13"/>
  <c r="AN65" i="13" s="1"/>
  <c r="AM62" i="13"/>
  <c r="AG62" i="13"/>
  <c r="AN62" i="13" s="1"/>
  <c r="AM69" i="13"/>
  <c r="AG69" i="13"/>
  <c r="AN69" i="13" s="1"/>
  <c r="AM66" i="13"/>
  <c r="AG66" i="13"/>
  <c r="AN66" i="13" s="1"/>
  <c r="AN61" i="13"/>
  <c r="AN74" i="13" s="1"/>
  <c r="F22" i="38" s="1"/>
  <c r="Z65" i="13"/>
  <c r="O61" i="13"/>
  <c r="Z64" i="13"/>
  <c r="E17" i="20"/>
  <c r="Z66" i="13"/>
  <c r="Z69" i="13"/>
  <c r="O62" i="13"/>
  <c r="Z67" i="13"/>
  <c r="V37" i="13"/>
  <c r="O63" i="13"/>
  <c r="Z70" i="13"/>
  <c r="U74" i="13"/>
  <c r="O65" i="13"/>
  <c r="W74" i="13"/>
  <c r="O71" i="13"/>
  <c r="O68" i="13"/>
  <c r="X72" i="13"/>
  <c r="U7" i="13"/>
  <c r="K7" i="13"/>
  <c r="V7" i="13" s="1"/>
  <c r="X7" i="13" s="1"/>
  <c r="V72" i="13"/>
  <c r="V61" i="13"/>
  <c r="Z61" i="13" s="1"/>
  <c r="O67" i="13"/>
  <c r="Z71" i="13"/>
  <c r="O64" i="13"/>
  <c r="N74" i="13"/>
  <c r="Z63" i="13"/>
  <c r="I48" i="13"/>
  <c r="T47" i="13"/>
  <c r="Z47" i="13" s="1"/>
  <c r="J47" i="13"/>
  <c r="X43" i="13"/>
  <c r="K46" i="13"/>
  <c r="U46" i="13"/>
  <c r="N25" i="13"/>
  <c r="X25" i="13"/>
  <c r="X24" i="13"/>
  <c r="N24" i="13"/>
  <c r="T9" i="13"/>
  <c r="Z9" i="13" s="1"/>
  <c r="J9" i="13"/>
  <c r="U8" i="13"/>
  <c r="K8" i="13"/>
  <c r="E41" i="23"/>
  <c r="L26" i="13"/>
  <c r="L31" i="13" s="1"/>
  <c r="B59" i="14" s="1"/>
  <c r="J10" i="13"/>
  <c r="U10" i="13" s="1"/>
  <c r="Y37" i="13"/>
  <c r="M26" i="13"/>
  <c r="I11" i="13"/>
  <c r="T11" i="13" s="1"/>
  <c r="Z11" i="13" s="1"/>
  <c r="S74" i="13"/>
  <c r="C52" i="23" l="1"/>
  <c r="C60" i="14"/>
  <c r="X37" i="13"/>
  <c r="X64" i="13"/>
  <c r="AQ22" i="38"/>
  <c r="X63" i="13"/>
  <c r="AO22" i="38"/>
  <c r="X68" i="13"/>
  <c r="AY22" i="38"/>
  <c r="X67" i="13"/>
  <c r="AW22" i="38"/>
  <c r="X71" i="13"/>
  <c r="BE22" i="38"/>
  <c r="X62" i="13"/>
  <c r="AM22" i="38"/>
  <c r="AK22" i="38"/>
  <c r="X65" i="13"/>
  <c r="AS22" i="38"/>
  <c r="AG74" i="13"/>
  <c r="AM74" i="13"/>
  <c r="O85" i="13"/>
  <c r="AD31" i="38"/>
  <c r="I78" i="13"/>
  <c r="N26" i="13"/>
  <c r="AA72" i="13"/>
  <c r="AA74" i="13" s="1"/>
  <c r="O74" i="13"/>
  <c r="I79" i="13" s="1"/>
  <c r="Z74" i="13"/>
  <c r="E22" i="23" s="1"/>
  <c r="E19" i="46" s="1"/>
  <c r="J11" i="13"/>
  <c r="U11" i="13" s="1"/>
  <c r="I85" i="13"/>
  <c r="B65" i="14" s="1"/>
  <c r="C66" i="14" s="1"/>
  <c r="K10" i="13"/>
  <c r="V10" i="13" s="1"/>
  <c r="X10" i="13" s="1"/>
  <c r="V74" i="13"/>
  <c r="B18" i="15"/>
  <c r="X61" i="13"/>
  <c r="K47" i="13"/>
  <c r="V47" i="13" s="1"/>
  <c r="X47" i="13" s="1"/>
  <c r="U47" i="13"/>
  <c r="V46" i="13"/>
  <c r="I49" i="13"/>
  <c r="T48" i="13"/>
  <c r="J48" i="13"/>
  <c r="V8" i="13"/>
  <c r="X8" i="13" s="1"/>
  <c r="U9" i="13"/>
  <c r="K9" i="13"/>
  <c r="V9" i="13" s="1"/>
  <c r="X9" i="13" s="1"/>
  <c r="I12" i="13"/>
  <c r="K11" i="13" l="1"/>
  <c r="V11" i="13" s="1"/>
  <c r="X11" i="13" s="1"/>
  <c r="X74" i="13"/>
  <c r="B28" i="15"/>
  <c r="D28" i="15" s="1"/>
  <c r="H28" i="15" s="1"/>
  <c r="B17" i="15"/>
  <c r="X46" i="13"/>
  <c r="K48" i="13"/>
  <c r="U48" i="13"/>
  <c r="Z48" i="13"/>
  <c r="I50" i="13"/>
  <c r="T49" i="13"/>
  <c r="Z49" i="13" s="1"/>
  <c r="J49" i="13"/>
  <c r="J12" i="13"/>
  <c r="K12" i="13" s="1"/>
  <c r="T12" i="13"/>
  <c r="Z12" i="13" s="1"/>
  <c r="I13" i="13"/>
  <c r="T13" i="13" s="1"/>
  <c r="Z13" i="13" s="1"/>
  <c r="K49" i="13" l="1"/>
  <c r="V49" i="13" s="1"/>
  <c r="X49" i="13" s="1"/>
  <c r="U49" i="13"/>
  <c r="I51" i="13"/>
  <c r="T50" i="13"/>
  <c r="Z50" i="13" s="1"/>
  <c r="J50" i="13"/>
  <c r="V48" i="13"/>
  <c r="V12" i="13"/>
  <c r="X12" i="13" s="1"/>
  <c r="U12" i="13"/>
  <c r="I14" i="13"/>
  <c r="T14" i="13" s="1"/>
  <c r="Z14" i="13" s="1"/>
  <c r="Z18" i="13" s="1"/>
  <c r="J13" i="13"/>
  <c r="U13" i="13" s="1"/>
  <c r="E8" i="23" l="1"/>
  <c r="E5" i="46" s="1"/>
  <c r="E13" i="46" s="1"/>
  <c r="I15" i="13"/>
  <c r="G20" i="13" s="1"/>
  <c r="I20" i="13" s="1"/>
  <c r="B71" i="14" s="1"/>
  <c r="X48" i="13"/>
  <c r="I52" i="13"/>
  <c r="T51" i="13"/>
  <c r="Z51" i="13" s="1"/>
  <c r="J51" i="13"/>
  <c r="K50" i="13"/>
  <c r="V50" i="13" s="1"/>
  <c r="X50" i="13" s="1"/>
  <c r="U50" i="13"/>
  <c r="E13" i="23"/>
  <c r="J15" i="13"/>
  <c r="B67" i="14" s="1"/>
  <c r="C72" i="14" s="1"/>
  <c r="T15" i="13"/>
  <c r="AA15" i="13" s="1"/>
  <c r="K13" i="13"/>
  <c r="J14" i="13"/>
  <c r="U14" i="13" s="1"/>
  <c r="I16" i="13" l="1"/>
  <c r="T16" i="13" s="1"/>
  <c r="AA16" i="13" s="1"/>
  <c r="U15" i="13"/>
  <c r="K51" i="13"/>
  <c r="V51" i="13" s="1"/>
  <c r="X51" i="13" s="1"/>
  <c r="U51" i="13"/>
  <c r="I53" i="13"/>
  <c r="T52" i="13"/>
  <c r="Z52" i="13" s="1"/>
  <c r="J52" i="13"/>
  <c r="V13" i="13"/>
  <c r="X13" i="13" s="1"/>
  <c r="K14" i="13"/>
  <c r="L14" i="13" s="1"/>
  <c r="B57" i="14" s="1"/>
  <c r="C58" i="14" s="1"/>
  <c r="K15" i="13"/>
  <c r="V15" i="13" s="1"/>
  <c r="Y15" i="13" s="1"/>
  <c r="AA18" i="13"/>
  <c r="T18" i="13"/>
  <c r="J16" i="13"/>
  <c r="U16" i="13" s="1"/>
  <c r="I18" i="13"/>
  <c r="C43" i="14" s="1"/>
  <c r="O12" i="13" l="1"/>
  <c r="E25" i="20" s="1"/>
  <c r="N7" i="13"/>
  <c r="I19" i="13" s="1"/>
  <c r="V14" i="13"/>
  <c r="X14" i="13" s="1"/>
  <c r="X18" i="13" s="1"/>
  <c r="T53" i="13"/>
  <c r="Z53" i="13" s="1"/>
  <c r="Z56" i="13" s="1"/>
  <c r="E23" i="23" s="1"/>
  <c r="E20" i="46" s="1"/>
  <c r="I54" i="13"/>
  <c r="J53" i="13"/>
  <c r="K52" i="13"/>
  <c r="V52" i="13" s="1"/>
  <c r="X52" i="13" s="1"/>
  <c r="U52" i="13"/>
  <c r="C24" i="15"/>
  <c r="E24" i="15" s="1"/>
  <c r="I24" i="15" s="1"/>
  <c r="I35" i="15" s="1"/>
  <c r="J18" i="13"/>
  <c r="C44" i="14" s="1"/>
  <c r="U18" i="13"/>
  <c r="N8" i="13"/>
  <c r="K16" i="13"/>
  <c r="L16" i="13" s="1"/>
  <c r="O7" i="13" l="1"/>
  <c r="P7" i="13" s="1"/>
  <c r="Y19" i="13" s="1"/>
  <c r="K53" i="13"/>
  <c r="U53" i="13"/>
  <c r="O45" i="13"/>
  <c r="E16" i="20" s="1"/>
  <c r="T54" i="13"/>
  <c r="AA54" i="13" s="1"/>
  <c r="J54" i="13"/>
  <c r="I56" i="13"/>
  <c r="V16" i="13"/>
  <c r="Y16" i="13" s="1"/>
  <c r="K18" i="13"/>
  <c r="B42" i="14" s="1"/>
  <c r="I37" i="15"/>
  <c r="B27" i="15" l="1"/>
  <c r="D27" i="15" s="1"/>
  <c r="H27" i="15" s="1"/>
  <c r="K54" i="13"/>
  <c r="U54" i="13"/>
  <c r="U56" i="13" s="1"/>
  <c r="O47" i="13"/>
  <c r="J56" i="13"/>
  <c r="AA56" i="13"/>
  <c r="T56" i="13"/>
  <c r="B20" i="15"/>
  <c r="V53" i="13"/>
  <c r="X53" i="13" s="1"/>
  <c r="X56" i="13" s="1"/>
  <c r="Y18" i="13"/>
  <c r="V18" i="13"/>
  <c r="B23" i="3"/>
  <c r="B21" i="3"/>
  <c r="B22" i="3"/>
  <c r="C22" i="3"/>
  <c r="C31" i="3"/>
  <c r="B31" i="3"/>
  <c r="C30" i="3"/>
  <c r="B30" i="3"/>
  <c r="C29" i="3"/>
  <c r="E29" i="3" s="1"/>
  <c r="I29" i="3" s="1"/>
  <c r="B29" i="3"/>
  <c r="C28" i="3"/>
  <c r="B28" i="3"/>
  <c r="C27" i="3"/>
  <c r="C26" i="3"/>
  <c r="C25" i="3"/>
  <c r="B20" i="3"/>
  <c r="C14" i="3"/>
  <c r="B14" i="3"/>
  <c r="C13" i="3"/>
  <c r="C10" i="3"/>
  <c r="E10" i="3" s="1"/>
  <c r="G10" i="3" s="1"/>
  <c r="C7" i="14" s="1"/>
  <c r="C9" i="3"/>
  <c r="B16" i="15" l="1"/>
  <c r="V54" i="13"/>
  <c r="Y54" i="13" s="1"/>
  <c r="K56" i="13"/>
  <c r="D13" i="10"/>
  <c r="D30" i="3"/>
  <c r="H30" i="3" s="1"/>
  <c r="D28" i="3"/>
  <c r="H28" i="3" s="1"/>
  <c r="H6" i="11" s="1"/>
  <c r="C25" i="42" s="1"/>
  <c r="H25" i="42" s="1"/>
  <c r="D31" i="3"/>
  <c r="H31" i="3" s="1"/>
  <c r="H29" i="3"/>
  <c r="E22" i="3"/>
  <c r="G22" i="3" s="1"/>
  <c r="D14" i="3"/>
  <c r="F14" i="3" s="1"/>
  <c r="F10" i="3"/>
  <c r="B10" i="15" s="1"/>
  <c r="D33" i="42" l="1"/>
  <c r="B11" i="14"/>
  <c r="B39" i="14" s="1"/>
  <c r="C40" i="14" s="1"/>
  <c r="E22" i="42"/>
  <c r="Y56" i="13"/>
  <c r="V56" i="13"/>
  <c r="E17" i="11"/>
  <c r="D14" i="10"/>
  <c r="D22" i="42" l="1"/>
  <c r="B14" i="15"/>
  <c r="C14" i="15" l="1"/>
  <c r="D14" i="15" s="1"/>
  <c r="F14" i="15" s="1"/>
  <c r="C33" i="20" s="1"/>
  <c r="B23" i="15"/>
  <c r="C21" i="3"/>
  <c r="E21" i="3" s="1"/>
  <c r="G21" i="3" s="1"/>
  <c r="B13" i="3"/>
  <c r="D13" i="3" s="1"/>
  <c r="F13" i="3" s="1"/>
  <c r="B10" i="14" s="1"/>
  <c r="C37" i="14" s="1"/>
  <c r="B26" i="3"/>
  <c r="D26" i="3" s="1"/>
  <c r="H26" i="3" s="1"/>
  <c r="B25" i="3"/>
  <c r="D25" i="3" s="1"/>
  <c r="H25" i="3" s="1"/>
  <c r="D9" i="3"/>
  <c r="F9" i="3" s="1"/>
  <c r="R60" i="1"/>
  <c r="R61" i="1"/>
  <c r="R62" i="1"/>
  <c r="R63" i="1"/>
  <c r="R64" i="1"/>
  <c r="R65" i="1"/>
  <c r="R66" i="1"/>
  <c r="R67" i="1"/>
  <c r="R68" i="1"/>
  <c r="R69" i="1"/>
  <c r="R70" i="1"/>
  <c r="Q60" i="1"/>
  <c r="Q61" i="1"/>
  <c r="Q62" i="1"/>
  <c r="Q63" i="1"/>
  <c r="Q64" i="1"/>
  <c r="Q65" i="1"/>
  <c r="Q66" i="1"/>
  <c r="Q67" i="1"/>
  <c r="Q68" i="1"/>
  <c r="Q69" i="1"/>
  <c r="Q70" i="1"/>
  <c r="F60" i="1"/>
  <c r="F61" i="1"/>
  <c r="G61" i="1" s="1"/>
  <c r="F62" i="1"/>
  <c r="F63" i="1"/>
  <c r="F64" i="1"/>
  <c r="F65" i="1"/>
  <c r="F66" i="1"/>
  <c r="F67" i="1"/>
  <c r="F68" i="1"/>
  <c r="F69" i="1"/>
  <c r="F70" i="1"/>
  <c r="F59" i="1"/>
  <c r="G59" i="1" s="1"/>
  <c r="C61" i="1"/>
  <c r="C62" i="1" s="1"/>
  <c r="C63" i="1" s="1"/>
  <c r="C64" i="1" s="1"/>
  <c r="C65" i="1" s="1"/>
  <c r="C66" i="1" s="1"/>
  <c r="C67" i="1" s="1"/>
  <c r="C68" i="1" s="1"/>
  <c r="C69" i="1" s="1"/>
  <c r="C70" i="1" s="1"/>
  <c r="C60" i="1"/>
  <c r="H72" i="1"/>
  <c r="K42" i="1"/>
  <c r="K43" i="1"/>
  <c r="K44" i="1"/>
  <c r="K45" i="1"/>
  <c r="K46" i="1"/>
  <c r="K47" i="1"/>
  <c r="K48" i="1"/>
  <c r="K41" i="1"/>
  <c r="D26" i="1"/>
  <c r="D27" i="1" s="1"/>
  <c r="D28" i="1" s="1"/>
  <c r="D29" i="1" s="1"/>
  <c r="D30" i="1" s="1"/>
  <c r="D31" i="1" s="1"/>
  <c r="D32" i="1" s="1"/>
  <c r="D33" i="1" s="1"/>
  <c r="D34" i="1" s="1"/>
  <c r="D35" i="1" s="1"/>
  <c r="D25" i="1"/>
  <c r="I54" i="1"/>
  <c r="H54" i="1"/>
  <c r="D42" i="1"/>
  <c r="D43" i="1" s="1"/>
  <c r="D44" i="1" s="1"/>
  <c r="D45" i="1" s="1"/>
  <c r="D46" i="1" s="1"/>
  <c r="D47" i="1" s="1"/>
  <c r="D48" i="1" s="1"/>
  <c r="D49" i="1" s="1"/>
  <c r="D50" i="1" s="1"/>
  <c r="D51" i="1" s="1"/>
  <c r="D52" i="1" s="1"/>
  <c r="I37" i="1"/>
  <c r="H37" i="1"/>
  <c r="J35" i="1"/>
  <c r="J34" i="1"/>
  <c r="K34" i="1" s="1"/>
  <c r="J33" i="1"/>
  <c r="K33" i="1" s="1"/>
  <c r="J32" i="1"/>
  <c r="K32" i="1" s="1"/>
  <c r="J31" i="1"/>
  <c r="K31" i="1" s="1"/>
  <c r="J30" i="1"/>
  <c r="K30" i="1" s="1"/>
  <c r="J29" i="1"/>
  <c r="K29" i="1" s="1"/>
  <c r="J28" i="1"/>
  <c r="K28" i="1" s="1"/>
  <c r="J27" i="1"/>
  <c r="K27" i="1" s="1"/>
  <c r="J26" i="1"/>
  <c r="K26" i="1" s="1"/>
  <c r="J25" i="1"/>
  <c r="J24" i="1"/>
  <c r="H18" i="1"/>
  <c r="I18" i="1"/>
  <c r="C7" i="2" s="1"/>
  <c r="K6" i="1"/>
  <c r="K7" i="1"/>
  <c r="K14" i="1"/>
  <c r="K15" i="1"/>
  <c r="J6" i="1"/>
  <c r="J7" i="1"/>
  <c r="J8" i="1"/>
  <c r="K8" i="1" s="1"/>
  <c r="J9" i="1"/>
  <c r="K9" i="1" s="1"/>
  <c r="J10" i="1"/>
  <c r="K10" i="1" s="1"/>
  <c r="J11" i="1"/>
  <c r="K11" i="1" s="1"/>
  <c r="J12" i="1"/>
  <c r="K12" i="1" s="1"/>
  <c r="J13" i="1"/>
  <c r="K13" i="1" s="1"/>
  <c r="J14" i="1"/>
  <c r="J15" i="1"/>
  <c r="J16" i="1"/>
  <c r="B30" i="14" s="1"/>
  <c r="J5" i="1"/>
  <c r="D7" i="1"/>
  <c r="D8" i="1" s="1"/>
  <c r="D9" i="1" s="1"/>
  <c r="D10" i="1" s="1"/>
  <c r="D11" i="1" s="1"/>
  <c r="D12" i="1" s="1"/>
  <c r="D13" i="1" s="1"/>
  <c r="D14" i="1" s="1"/>
  <c r="D15" i="1" s="1"/>
  <c r="D16" i="1" s="1"/>
  <c r="D6" i="1"/>
  <c r="B22" i="14" l="1"/>
  <c r="C23" i="14" s="1"/>
  <c r="O38" i="13"/>
  <c r="O40" i="13" s="1"/>
  <c r="C31" i="14"/>
  <c r="C34" i="14" s="1"/>
  <c r="C31" i="2"/>
  <c r="C8" i="15"/>
  <c r="B20" i="14"/>
  <c r="C21" i="14" s="1"/>
  <c r="B30" i="2"/>
  <c r="B79" i="14"/>
  <c r="C80" i="14" s="1"/>
  <c r="B6" i="14"/>
  <c r="B9" i="15" s="1"/>
  <c r="D9" i="15" s="1"/>
  <c r="F9" i="15" s="1"/>
  <c r="K9" i="3"/>
  <c r="D31" i="42"/>
  <c r="C18" i="14"/>
  <c r="C22" i="15" s="1"/>
  <c r="E22" i="15" s="1"/>
  <c r="G22" i="15" s="1"/>
  <c r="I59" i="1"/>
  <c r="Q59" i="1"/>
  <c r="Q72" i="1" s="1"/>
  <c r="K35" i="1"/>
  <c r="N34" i="1" s="1"/>
  <c r="C12" i="15"/>
  <c r="B15" i="15"/>
  <c r="K24" i="1"/>
  <c r="O6" i="13"/>
  <c r="O8" i="13" s="1"/>
  <c r="K16" i="1"/>
  <c r="N13" i="1" s="1"/>
  <c r="K5" i="1"/>
  <c r="C23" i="3"/>
  <c r="E23" i="3" s="1"/>
  <c r="I23" i="3" s="1"/>
  <c r="I32" i="3" s="1"/>
  <c r="I34" i="3" s="1"/>
  <c r="J18" i="1"/>
  <c r="C51" i="23"/>
  <c r="D22" i="24"/>
  <c r="C13" i="15"/>
  <c r="B13" i="15"/>
  <c r="E40" i="17"/>
  <c r="E54" i="17" s="1"/>
  <c r="E10" i="47" s="1"/>
  <c r="B16" i="3"/>
  <c r="J37" i="1"/>
  <c r="B12" i="2" s="1"/>
  <c r="B19" i="3"/>
  <c r="O61" i="1"/>
  <c r="L61" i="1"/>
  <c r="P61" i="1"/>
  <c r="K61" i="1"/>
  <c r="J61" i="1"/>
  <c r="I61" i="1"/>
  <c r="G60" i="1"/>
  <c r="J59" i="1"/>
  <c r="O59" i="1"/>
  <c r="K59" i="1"/>
  <c r="P59" i="1"/>
  <c r="P72" i="1" s="1"/>
  <c r="L59" i="1"/>
  <c r="L72" i="1" s="1"/>
  <c r="G62" i="1"/>
  <c r="J54" i="1"/>
  <c r="K54" i="1"/>
  <c r="K25" i="1"/>
  <c r="P38" i="13" l="1"/>
  <c r="P40" i="13" s="1"/>
  <c r="Y38" i="13"/>
  <c r="Y39" i="13" s="1"/>
  <c r="C34" i="2"/>
  <c r="L35" i="1"/>
  <c r="N33" i="1"/>
  <c r="B22" i="2"/>
  <c r="C23" i="2" s="1"/>
  <c r="C19" i="3"/>
  <c r="E19" i="3" s="1"/>
  <c r="G19" i="3" s="1"/>
  <c r="C16" i="14" s="1"/>
  <c r="C8" i="2"/>
  <c r="B20" i="2"/>
  <c r="C21" i="2" s="1"/>
  <c r="N12" i="1"/>
  <c r="E16" i="48"/>
  <c r="E58" i="17"/>
  <c r="E7" i="47" s="1"/>
  <c r="B18" i="3"/>
  <c r="R59" i="1"/>
  <c r="R72" i="1" s="1"/>
  <c r="O72" i="1"/>
  <c r="C16" i="3"/>
  <c r="E16" i="3" s="1"/>
  <c r="G16" i="3" s="1"/>
  <c r="C13" i="14" s="1"/>
  <c r="C20" i="3"/>
  <c r="E20" i="3" s="1"/>
  <c r="G20" i="3" s="1"/>
  <c r="C17" i="14" s="1"/>
  <c r="B12" i="3"/>
  <c r="P6" i="13"/>
  <c r="P8" i="13" s="1"/>
  <c r="B19" i="15"/>
  <c r="K18" i="1"/>
  <c r="B6" i="2" s="1"/>
  <c r="B1" i="2" s="1"/>
  <c r="C10" i="15"/>
  <c r="E10" i="15" s="1"/>
  <c r="G10" i="15" s="1"/>
  <c r="N16" i="51" s="1"/>
  <c r="B32" i="15"/>
  <c r="D32" i="15" s="1"/>
  <c r="H32" i="15" s="1"/>
  <c r="E13" i="20" s="1"/>
  <c r="E21" i="20"/>
  <c r="E17" i="23"/>
  <c r="E15" i="46" s="1"/>
  <c r="D13" i="15"/>
  <c r="F13" i="15" s="1"/>
  <c r="K37" i="1"/>
  <c r="C13" i="2" s="1"/>
  <c r="C12" i="3"/>
  <c r="J60" i="1"/>
  <c r="M60" i="1" s="1"/>
  <c r="I60" i="1"/>
  <c r="L60" i="1"/>
  <c r="P60" i="1"/>
  <c r="K60" i="1"/>
  <c r="O60" i="1"/>
  <c r="K62" i="1"/>
  <c r="J62" i="1"/>
  <c r="I62" i="1"/>
  <c r="L62" i="1"/>
  <c r="O62" i="1"/>
  <c r="P62" i="1"/>
  <c r="M61" i="1"/>
  <c r="N61" i="1"/>
  <c r="M59" i="1"/>
  <c r="G63" i="1"/>
  <c r="C1" i="2" l="1"/>
  <c r="N59" i="1"/>
  <c r="M72" i="1"/>
  <c r="C20" i="15"/>
  <c r="E20" i="15" s="1"/>
  <c r="G20" i="15" s="1"/>
  <c r="D25" i="10"/>
  <c r="D12" i="3"/>
  <c r="F12" i="3" s="1"/>
  <c r="B9" i="14" s="1"/>
  <c r="B8" i="3"/>
  <c r="B7" i="3"/>
  <c r="C19" i="15"/>
  <c r="E19" i="15" s="1"/>
  <c r="G19" i="15" s="1"/>
  <c r="C16" i="15"/>
  <c r="E16" i="15" s="1"/>
  <c r="G16" i="15" s="1"/>
  <c r="D21" i="10"/>
  <c r="B15" i="3"/>
  <c r="C15" i="3"/>
  <c r="D24" i="10"/>
  <c r="N60" i="1"/>
  <c r="M62" i="1"/>
  <c r="N62" i="1" s="1"/>
  <c r="K63" i="1"/>
  <c r="L63" i="1"/>
  <c r="P63" i="1"/>
  <c r="O63" i="1"/>
  <c r="I63" i="1"/>
  <c r="J63" i="1"/>
  <c r="M63" i="1" s="1"/>
  <c r="G64" i="1"/>
  <c r="B12" i="15" l="1"/>
  <c r="D12" i="15" s="1"/>
  <c r="F12" i="15" s="1"/>
  <c r="N72" i="1"/>
  <c r="C17" i="3" s="1"/>
  <c r="C8" i="3"/>
  <c r="D8" i="3" s="1"/>
  <c r="F8" i="3" s="1"/>
  <c r="B5" i="14" s="1"/>
  <c r="E15" i="3"/>
  <c r="N63" i="1"/>
  <c r="I64" i="1"/>
  <c r="L64" i="1"/>
  <c r="P64" i="1"/>
  <c r="K64" i="1"/>
  <c r="J64" i="1"/>
  <c r="O64" i="1"/>
  <c r="G65" i="1"/>
  <c r="B8" i="15" l="1"/>
  <c r="D8" i="15" s="1"/>
  <c r="F8" i="15" s="1"/>
  <c r="P9" i="13" s="1"/>
  <c r="C7" i="3"/>
  <c r="D7" i="3" s="1"/>
  <c r="B17" i="3"/>
  <c r="G15" i="3"/>
  <c r="C12" i="14" s="1"/>
  <c r="I65" i="1"/>
  <c r="L65" i="1"/>
  <c r="P65" i="1"/>
  <c r="O65" i="1"/>
  <c r="J65" i="1"/>
  <c r="K65" i="1"/>
  <c r="M64" i="1"/>
  <c r="N64" i="1" s="1"/>
  <c r="G66" i="1"/>
  <c r="C15" i="15" l="1"/>
  <c r="E15" i="15" s="1"/>
  <c r="G15" i="15" s="1"/>
  <c r="F7" i="3"/>
  <c r="B4" i="14" s="1"/>
  <c r="E17" i="3"/>
  <c r="D20" i="10"/>
  <c r="M65" i="1"/>
  <c r="N65" i="1" s="1"/>
  <c r="I66" i="1"/>
  <c r="K66" i="1"/>
  <c r="O66" i="1"/>
  <c r="L66" i="1"/>
  <c r="P66" i="1"/>
  <c r="J66" i="1"/>
  <c r="G67" i="1"/>
  <c r="X39" i="13" l="1"/>
  <c r="P41" i="13"/>
  <c r="B7" i="15"/>
  <c r="F32" i="3"/>
  <c r="D6" i="10" s="1"/>
  <c r="D17" i="10" s="1"/>
  <c r="G17" i="3"/>
  <c r="C14" i="14" s="1"/>
  <c r="I67" i="1"/>
  <c r="O67" i="1"/>
  <c r="L67" i="1"/>
  <c r="P67" i="1"/>
  <c r="K67" i="1"/>
  <c r="J67" i="1"/>
  <c r="M66" i="1"/>
  <c r="N66" i="1" s="1"/>
  <c r="G68" i="1"/>
  <c r="F34" i="3" l="1"/>
  <c r="D22" i="10"/>
  <c r="J68" i="1"/>
  <c r="M68" i="1" s="1"/>
  <c r="N68" i="1" s="1"/>
  <c r="L68" i="1"/>
  <c r="P68" i="1"/>
  <c r="K68" i="1"/>
  <c r="I68" i="1"/>
  <c r="O68" i="1"/>
  <c r="M67" i="1"/>
  <c r="N67" i="1" s="1"/>
  <c r="G69" i="1"/>
  <c r="C17" i="15" l="1"/>
  <c r="E17" i="15" s="1"/>
  <c r="O69" i="1"/>
  <c r="L69" i="1"/>
  <c r="P69" i="1"/>
  <c r="I69" i="1"/>
  <c r="J69" i="1"/>
  <c r="K69" i="1"/>
  <c r="G70" i="1"/>
  <c r="G17" i="15" l="1"/>
  <c r="J70" i="1"/>
  <c r="P70" i="1"/>
  <c r="O70" i="1"/>
  <c r="L70" i="1"/>
  <c r="K70" i="1"/>
  <c r="K72" i="1" s="1"/>
  <c r="I70" i="1"/>
  <c r="M69" i="1"/>
  <c r="N69" i="1" s="1"/>
  <c r="I72" i="1" l="1"/>
  <c r="M70" i="1"/>
  <c r="N70" i="1" s="1"/>
  <c r="J72" i="1"/>
  <c r="C18" i="3" l="1"/>
  <c r="I74" i="1"/>
  <c r="B27" i="3" l="1"/>
  <c r="D1" i="2"/>
  <c r="E18" i="3"/>
  <c r="C32" i="3"/>
  <c r="C34" i="3" s="1"/>
  <c r="G18" i="3" l="1"/>
  <c r="C15" i="14" s="1"/>
  <c r="E32" i="3"/>
  <c r="E34" i="3" s="1"/>
  <c r="D27" i="3"/>
  <c r="B32" i="3"/>
  <c r="B34" i="3" s="1"/>
  <c r="D23" i="10" l="1"/>
  <c r="D27" i="10" s="1"/>
  <c r="D30" i="42" s="1"/>
  <c r="D35" i="42" s="1"/>
  <c r="E14" i="42" s="1"/>
  <c r="G32" i="3"/>
  <c r="H27" i="3"/>
  <c r="H32" i="3" s="1"/>
  <c r="D32" i="3"/>
  <c r="D34" i="3" s="1"/>
  <c r="E19" i="42" l="1"/>
  <c r="E27" i="42" s="1"/>
  <c r="D14" i="42"/>
  <c r="D19" i="42" s="1"/>
  <c r="D27" i="42" s="1"/>
  <c r="G33" i="3"/>
  <c r="G34" i="3" s="1"/>
  <c r="C18" i="15"/>
  <c r="E18" i="15" s="1"/>
  <c r="H33" i="3"/>
  <c r="C19" i="14" s="1"/>
  <c r="D6" i="24"/>
  <c r="E4" i="48" s="1"/>
  <c r="E37" i="17"/>
  <c r="H3" i="11" l="1"/>
  <c r="H12" i="11" s="1"/>
  <c r="H34" i="3"/>
  <c r="G18" i="15"/>
  <c r="E16" i="11" l="1"/>
  <c r="E18" i="11" s="1"/>
  <c r="E19" i="11" s="1"/>
  <c r="H19" i="11" s="1"/>
  <c r="H22" i="11" s="1"/>
  <c r="C23" i="15"/>
  <c r="E23" i="15" s="1"/>
  <c r="H23" i="11" l="1"/>
  <c r="F46" i="17"/>
  <c r="G23" i="15"/>
  <c r="E35" i="15"/>
  <c r="E37" i="15" s="1"/>
  <c r="B35" i="14" l="1"/>
  <c r="B34" i="15" s="1"/>
  <c r="D34" i="15" s="1"/>
  <c r="H34" i="15" s="1"/>
  <c r="E12" i="20" s="1"/>
  <c r="C36" i="20" s="1"/>
  <c r="H16" i="42"/>
  <c r="H19" i="42" s="1"/>
  <c r="H27" i="42" s="1"/>
  <c r="H12" i="17" s="1"/>
  <c r="F14" i="17"/>
  <c r="G35" i="15"/>
  <c r="N10" i="51" s="1"/>
  <c r="B36" i="14" l="1"/>
  <c r="B1" i="14" s="1"/>
  <c r="K5" i="50"/>
  <c r="K17" i="50" s="1"/>
  <c r="H14" i="17"/>
  <c r="H22" i="17" s="1"/>
  <c r="D21" i="24"/>
  <c r="E33" i="23"/>
  <c r="E43" i="23" s="1"/>
  <c r="C54" i="23" s="1"/>
  <c r="E41" i="17"/>
  <c r="E46" i="17" s="1"/>
  <c r="E12" i="17" s="1"/>
  <c r="E5" i="49" s="1"/>
  <c r="C38" i="14" l="1"/>
  <c r="C1" i="14" s="1"/>
  <c r="D1" i="14" s="1"/>
  <c r="B33" i="15"/>
  <c r="C7" i="15"/>
  <c r="E14" i="17"/>
  <c r="E16" i="17" s="1"/>
  <c r="E10" i="49" s="1"/>
  <c r="F22" i="17"/>
  <c r="E55" i="17"/>
  <c r="E9" i="47" s="1"/>
  <c r="B35" i="15" l="1"/>
  <c r="B37" i="15" s="1"/>
  <c r="D33" i="15"/>
  <c r="H33" i="15" s="1"/>
  <c r="C35" i="15"/>
  <c r="C37" i="15" s="1"/>
  <c r="D7" i="15"/>
  <c r="D12" i="17"/>
  <c r="D14" i="17" s="1"/>
  <c r="H35" i="15" l="1"/>
  <c r="E11" i="20"/>
  <c r="D35" i="15"/>
  <c r="D37" i="15" s="1"/>
  <c r="F7" i="15"/>
  <c r="N13" i="51" s="1"/>
  <c r="F32" i="17"/>
  <c r="G19" i="49" s="1"/>
  <c r="D16" i="17"/>
  <c r="C35" i="20" l="1"/>
  <c r="E32" i="23"/>
  <c r="D20" i="24"/>
  <c r="E17" i="48" s="1"/>
  <c r="H36" i="15"/>
  <c r="F35" i="15"/>
  <c r="N9" i="51" s="1"/>
  <c r="H37" i="15" l="1"/>
  <c r="N19" i="51"/>
  <c r="E30" i="46"/>
  <c r="E37" i="46" s="1"/>
  <c r="E42" i="23"/>
  <c r="E36" i="23"/>
  <c r="E38" i="23" s="1"/>
  <c r="E7" i="20"/>
  <c r="E27" i="20" s="1"/>
  <c r="F37" i="15"/>
  <c r="G36" i="15"/>
  <c r="G37" i="15" s="1"/>
  <c r="E45" i="23" l="1"/>
  <c r="C50" i="23" s="1"/>
  <c r="C32" i="20"/>
  <c r="C37" i="20" s="1"/>
  <c r="C38" i="20" s="1"/>
  <c r="E38" i="20" s="1"/>
  <c r="D14" i="24" s="1"/>
  <c r="E20" i="48" s="1"/>
  <c r="C53" i="23"/>
  <c r="C55" i="23" s="1"/>
  <c r="C56" i="23" s="1"/>
  <c r="E56" i="23" s="1"/>
  <c r="E38" i="46"/>
  <c r="E39" i="46" s="1"/>
  <c r="E40" i="46" l="1"/>
  <c r="E42" i="46" s="1"/>
  <c r="E61" i="23"/>
  <c r="E62" i="23" s="1"/>
  <c r="E43" i="20"/>
  <c r="D13" i="24" l="1"/>
  <c r="E9" i="48" s="1"/>
  <c r="E24" i="48" s="1"/>
  <c r="F61" i="23"/>
  <c r="G61" i="23" s="1"/>
  <c r="E44" i="20"/>
  <c r="D25" i="24" l="1"/>
  <c r="E51" i="17" s="1"/>
  <c r="E4" i="47" s="1"/>
  <c r="E13" i="47" s="1"/>
  <c r="G21" i="17"/>
  <c r="G10" i="50" s="1"/>
  <c r="G22" i="17" l="1"/>
  <c r="E61" i="17"/>
  <c r="G24" i="48"/>
  <c r="H24" i="48" s="1"/>
  <c r="E17" i="17"/>
  <c r="E11" i="49" s="1"/>
  <c r="G13" i="47"/>
  <c r="H13" i="47" s="1"/>
  <c r="E25" i="17" l="1"/>
  <c r="E14" i="49"/>
  <c r="E16" i="49" s="1"/>
  <c r="E22" i="17"/>
  <c r="D17" i="17"/>
  <c r="D22" i="17" s="1"/>
  <c r="D32" i="17" s="1"/>
  <c r="E26" i="17" l="1"/>
  <c r="H26" i="17" s="1"/>
  <c r="G25" i="17"/>
  <c r="G32" i="33" s="1"/>
  <c r="C32" i="33"/>
  <c r="E32" i="33" s="1"/>
  <c r="E32" i="17"/>
  <c r="E19" i="49" s="1"/>
  <c r="E20" i="49" s="1"/>
  <c r="I32" i="33"/>
  <c r="C33" i="33"/>
  <c r="G14" i="50"/>
  <c r="G17" i="50" s="1"/>
  <c r="G32" i="17"/>
  <c r="G20" i="50" s="1"/>
  <c r="G21" i="50" l="1"/>
  <c r="E33" i="33"/>
  <c r="C35" i="33"/>
  <c r="G33" i="33"/>
  <c r="H32" i="17"/>
  <c r="K20" i="50" s="1"/>
  <c r="K21" i="50" s="1"/>
  <c r="U26" i="33"/>
  <c r="AD7" i="45" s="1"/>
  <c r="I33" i="33" l="1"/>
  <c r="G35" i="33"/>
  <c r="F26" i="33"/>
  <c r="AG7" i="45" s="1"/>
  <c r="E35" i="33"/>
  <c r="W26" i="33" l="1"/>
  <c r="X7" i="45" s="1"/>
  <c r="I35" i="33"/>
  <c r="AA32" i="45" l="1"/>
  <c r="AA50" i="45"/>
  <c r="O20" i="45"/>
  <c r="AG20" i="45" s="1"/>
  <c r="AG27" i="45" s="1"/>
  <c r="AA28" i="45" s="1"/>
  <c r="AA54" i="45" l="1"/>
</calcChain>
</file>

<file path=xl/sharedStrings.xml><?xml version="1.0" encoding="utf-8"?>
<sst xmlns="http://schemas.openxmlformats.org/spreadsheetml/2006/main" count="2503" uniqueCount="1038">
  <si>
    <t>VENTAS</t>
  </si>
  <si>
    <t>Tipo Documento</t>
  </si>
  <si>
    <t>N°</t>
  </si>
  <si>
    <t>Fecha</t>
  </si>
  <si>
    <t>Razón Social</t>
  </si>
  <si>
    <t>RUT</t>
  </si>
  <si>
    <t>Exento</t>
  </si>
  <si>
    <t>Neto</t>
  </si>
  <si>
    <t>IVA</t>
  </si>
  <si>
    <t>Total</t>
  </si>
  <si>
    <t>Factura</t>
  </si>
  <si>
    <t>Tipo de Compra</t>
  </si>
  <si>
    <t>76.777.888-9</t>
  </si>
  <si>
    <t>Super Cliente SpA</t>
  </si>
  <si>
    <t>TOTALES</t>
  </si>
  <si>
    <t>COMPRAS</t>
  </si>
  <si>
    <t>Gastos</t>
  </si>
  <si>
    <t>Activo Fijo</t>
  </si>
  <si>
    <t>76.666.777-8</t>
  </si>
  <si>
    <t>76.444.333-2</t>
  </si>
  <si>
    <t>HONORARIOS</t>
  </si>
  <si>
    <t>Boleta de Honorarios</t>
  </si>
  <si>
    <t>Asesorias</t>
  </si>
  <si>
    <t>Maquinas SpA</t>
  </si>
  <si>
    <t>Comercializadora SpA</t>
  </si>
  <si>
    <t>Carolina Silva Correa</t>
  </si>
  <si>
    <t>14.333.222-1</t>
  </si>
  <si>
    <t>Bruto</t>
  </si>
  <si>
    <t>Retención</t>
  </si>
  <si>
    <t>LIBROS</t>
  </si>
  <si>
    <t xml:space="preserve">AÑO COMERCIAL </t>
  </si>
  <si>
    <t>LIBRO DE REMUNERACIONES</t>
  </si>
  <si>
    <t>Nombre Trabajador</t>
  </si>
  <si>
    <t>El trabajador del mes</t>
  </si>
  <si>
    <t>10.111.222-3</t>
  </si>
  <si>
    <t>Sueldo Base</t>
  </si>
  <si>
    <t>Mes</t>
  </si>
  <si>
    <t>Enero</t>
  </si>
  <si>
    <t>Febrero</t>
  </si>
  <si>
    <t>Marzo</t>
  </si>
  <si>
    <t>Abril</t>
  </si>
  <si>
    <t>Mayo</t>
  </si>
  <si>
    <t>Junio</t>
  </si>
  <si>
    <t>Julio</t>
  </si>
  <si>
    <t>Agosto</t>
  </si>
  <si>
    <t>Septiembre</t>
  </si>
  <si>
    <t>Octubre</t>
  </si>
  <si>
    <t>Noviembre</t>
  </si>
  <si>
    <t>Diciembre</t>
  </si>
  <si>
    <t>Gratificación</t>
  </si>
  <si>
    <t>Total Imponible</t>
  </si>
  <si>
    <t>Colación</t>
  </si>
  <si>
    <t>Total Haberes</t>
  </si>
  <si>
    <t>AFP</t>
  </si>
  <si>
    <t>SALUD</t>
  </si>
  <si>
    <t>Total Descuentos</t>
  </si>
  <si>
    <t>Seg. Cesantia</t>
  </si>
  <si>
    <t>Liquido a pagar</t>
  </si>
  <si>
    <t>SIS</t>
  </si>
  <si>
    <t>Mutual</t>
  </si>
  <si>
    <t>Total Aporte Patronal</t>
  </si>
  <si>
    <t>CUENTA</t>
  </si>
  <si>
    <t>DEBE</t>
  </si>
  <si>
    <t>HABER</t>
  </si>
  <si>
    <t>GLOSA</t>
  </si>
  <si>
    <t>CLIENTES</t>
  </si>
  <si>
    <t>IVA DF</t>
  </si>
  <si>
    <t>ACTIVO FIJO</t>
  </si>
  <si>
    <t>GASTOS DEL GIRO</t>
  </si>
  <si>
    <t>IVA CF</t>
  </si>
  <si>
    <t>PROVEEDORES</t>
  </si>
  <si>
    <t>ASESORIAS</t>
  </si>
  <si>
    <t>RETENCION</t>
  </si>
  <si>
    <t>HONORARIOS POR PAGAR</t>
  </si>
  <si>
    <t>SUELDOS</t>
  </si>
  <si>
    <t>PREVISION POR PAGAR</t>
  </si>
  <si>
    <t>SUELDOS POR PAGAR</t>
  </si>
  <si>
    <t>Ventas del año</t>
  </si>
  <si>
    <t>Compras del año</t>
  </si>
  <si>
    <t>Honorarios del año</t>
  </si>
  <si>
    <t>Sueldos del año</t>
  </si>
  <si>
    <t>BANCO</t>
  </si>
  <si>
    <t>PPM</t>
  </si>
  <si>
    <t>CAPITAL</t>
  </si>
  <si>
    <t xml:space="preserve">BALANCE DE 8  COLUMNAS </t>
  </si>
  <si>
    <t>Al</t>
  </si>
  <si>
    <t>SALDO DEUDOR</t>
  </si>
  <si>
    <t>SALDOACREEDOR</t>
  </si>
  <si>
    <t>ACTIVO</t>
  </si>
  <si>
    <t>PASIVO</t>
  </si>
  <si>
    <t>PÉRDIDAS</t>
  </si>
  <si>
    <t>GANANCIAS</t>
  </si>
  <si>
    <t>CUENTA PARTICULAR</t>
  </si>
  <si>
    <t>SUMAS</t>
  </si>
  <si>
    <t>RESULTADO POSITIVO</t>
  </si>
  <si>
    <t>SUMAS TOTALES</t>
  </si>
  <si>
    <t>FIRMA</t>
  </si>
  <si>
    <t>REPRESENTANTE LEGAL</t>
  </si>
  <si>
    <t>CONTADOR</t>
  </si>
  <si>
    <t>NOMBRE COMPLETO</t>
  </si>
  <si>
    <t>RESULTADO SEGÚN BALANCE</t>
  </si>
  <si>
    <t>Incentivo al Ahorro</t>
  </si>
  <si>
    <t>Calculo:</t>
  </si>
  <si>
    <t>RETIROS</t>
  </si>
  <si>
    <t>IDPC</t>
  </si>
  <si>
    <t>(+)</t>
  </si>
  <si>
    <t>Menos:</t>
  </si>
  <si>
    <t>(-)</t>
  </si>
  <si>
    <t>14 D N°3</t>
  </si>
  <si>
    <t>Factor</t>
  </si>
  <si>
    <t>14 A</t>
  </si>
  <si>
    <t>DETALLE</t>
  </si>
  <si>
    <t>RAI</t>
  </si>
  <si>
    <t>REX</t>
  </si>
  <si>
    <t xml:space="preserve">SAC </t>
  </si>
  <si>
    <t>SALDO INICIAL</t>
  </si>
  <si>
    <t>RLI</t>
  </si>
  <si>
    <t>SUBTOTAL</t>
  </si>
  <si>
    <t>SALDO FINAL</t>
  </si>
  <si>
    <t>CPT SIMPLIFICADO AT 2021</t>
  </si>
  <si>
    <t>CAPITAL PAGADO</t>
  </si>
  <si>
    <t>REX (POSITIVO)</t>
  </si>
  <si>
    <t>Más:</t>
  </si>
  <si>
    <t>Retiros del año</t>
  </si>
  <si>
    <t>REX (NEGATIVO)</t>
  </si>
  <si>
    <t>DEPRECIACION ACUMULADA</t>
  </si>
  <si>
    <t>UTILIDADES ACUMULADAS</t>
  </si>
  <si>
    <t>Comentarios:</t>
  </si>
  <si>
    <t>1)</t>
  </si>
  <si>
    <t>2)</t>
  </si>
  <si>
    <t>Año comercial 2020</t>
  </si>
  <si>
    <t>14 D N°3 "Regimen Pro-Pyme"</t>
  </si>
  <si>
    <t>Material preparado por:</t>
  </si>
  <si>
    <t>Carolina Andrea Silva Correa</t>
  </si>
  <si>
    <t>Contador Auditor</t>
  </si>
  <si>
    <t>Inicio actividades en año comercial 2019</t>
  </si>
  <si>
    <t>Año comercial 2019</t>
  </si>
  <si>
    <t>Determinación del Capital Propio Tributario</t>
  </si>
  <si>
    <t>al</t>
  </si>
  <si>
    <t>TOTAL DE ACTIVOS</t>
  </si>
  <si>
    <t xml:space="preserve">CAPITAL EFECTIVO </t>
  </si>
  <si>
    <t>PASIVOS EXIGIBLES:</t>
  </si>
  <si>
    <t>CAPITAL PROPIO TRIBUTARIO</t>
  </si>
  <si>
    <t>DETERMINACION DE LA RLI AT 2020</t>
  </si>
  <si>
    <t>PRE- RENTA LÍQUIDA IMPONIBLE</t>
  </si>
  <si>
    <t>RETIROS ACTUALIZADOS</t>
  </si>
  <si>
    <t>RLI INVERTIDA EN LA EMPRESA</t>
  </si>
  <si>
    <t>TOPE 4.000 UF</t>
  </si>
  <si>
    <t>RENTA LÍQUIDA IMPONIBLE</t>
  </si>
  <si>
    <t>Rentas Exentas de Impuesto Global Complementario (IGC) y/o Impuesto Adicional (IA)</t>
  </si>
  <si>
    <t>MULTA FISCAL</t>
  </si>
  <si>
    <t>CORRECCION MONETARIA</t>
  </si>
  <si>
    <t>DEPRECIACION</t>
  </si>
  <si>
    <t>SAC</t>
  </si>
  <si>
    <t>FACTOR</t>
  </si>
  <si>
    <t>VIDA UTIL SEGÚN TABLA DEL SII 10 AÑOS</t>
  </si>
  <si>
    <t>IMPUESTO DE PRIMERA</t>
  </si>
  <si>
    <t>Resultado según balance</t>
  </si>
  <si>
    <t>Agregados:</t>
  </si>
  <si>
    <t>Deducciones:</t>
  </si>
  <si>
    <t>No hay</t>
  </si>
  <si>
    <t>CONTROL                                ( RAI + REX)</t>
  </si>
  <si>
    <t>EXISTENCIAS</t>
  </si>
  <si>
    <t>Existencias</t>
  </si>
  <si>
    <t>BASE PPM</t>
  </si>
  <si>
    <t>REAJUSTE ART. 72</t>
  </si>
  <si>
    <t>COSTO DE VENTAS</t>
  </si>
  <si>
    <t>NUEVO RAI</t>
  </si>
  <si>
    <t>IDPC AT 2021</t>
  </si>
  <si>
    <r>
      <t>Retiros o dividendos</t>
    </r>
    <r>
      <rPr>
        <b/>
        <sz val="16"/>
        <color rgb="FFFF0000"/>
        <rFont val="Times New Roman"/>
        <family val="1"/>
      </rPr>
      <t xml:space="preserve"> percibidos </t>
    </r>
  </si>
  <si>
    <t>REGISTROS DE RENTA EMPRESARIAL</t>
  </si>
  <si>
    <t>REGIMEN</t>
  </si>
  <si>
    <t>Tasa</t>
  </si>
  <si>
    <t>Tasa TEF</t>
  </si>
  <si>
    <t>1°</t>
  </si>
  <si>
    <t>2°</t>
  </si>
  <si>
    <t>3°</t>
  </si>
  <si>
    <t>REVERSA DEL RAI</t>
  </si>
  <si>
    <t xml:space="preserve">CPT </t>
  </si>
  <si>
    <t>F29 de enero a nov 2019</t>
  </si>
  <si>
    <t>RAP</t>
  </si>
  <si>
    <t>Hasta el 31/12/2016</t>
  </si>
  <si>
    <t>Credito GR no afectos ( pagados)</t>
  </si>
  <si>
    <t>Tasa 10%</t>
  </si>
  <si>
    <t>DETERMINACIÓN DE LA BASE IMPONIBLE</t>
  </si>
  <si>
    <t>AGREGADOS:</t>
  </si>
  <si>
    <t>DEDUCCIONES:</t>
  </si>
  <si>
    <t>BASE IMPONIBLE (antes del Incentivo al Ahorro)</t>
  </si>
  <si>
    <t>Incentivo al Ahorro (Según Artículo 14 letra E de la LIR)</t>
  </si>
  <si>
    <t>Cálculo:</t>
  </si>
  <si>
    <t>GR no afectos al art. 21 ( pagados)</t>
  </si>
  <si>
    <t>B.I. Invertida en la Empresa</t>
  </si>
  <si>
    <t>Hasta</t>
  </si>
  <si>
    <t>Tope 5.000 UF</t>
  </si>
  <si>
    <t>BASE IMPONIBLE</t>
  </si>
  <si>
    <t>INGRESOS:</t>
  </si>
  <si>
    <t>Ingresos Percibidos</t>
  </si>
  <si>
    <t>Otros Ingresos</t>
  </si>
  <si>
    <t>Crédito Activo Fijo</t>
  </si>
  <si>
    <t>TOTAL INGRESOS ANUALES</t>
  </si>
  <si>
    <t>EGRESOS POR CAMBIO DE REGIMEN:</t>
  </si>
  <si>
    <t>Saldo Existencias al 31/12/2019</t>
  </si>
  <si>
    <t>Saldo Activo Fijo (depreciable) al 31/12/2019</t>
  </si>
  <si>
    <t>Pérdida Tributaria AT 2020</t>
  </si>
  <si>
    <t>EGRESOS:</t>
  </si>
  <si>
    <t>Existencias (pagadas)</t>
  </si>
  <si>
    <t>Remuneraciones (pagadas)</t>
  </si>
  <si>
    <t>Honorarios (pagadas)</t>
  </si>
  <si>
    <t>Activo Fijo (pagado)</t>
  </si>
  <si>
    <t>Servicios (pagadas)</t>
  </si>
  <si>
    <t>Arriendos (pagados)</t>
  </si>
  <si>
    <t>Intereses (pagadas)</t>
  </si>
  <si>
    <t>Reajustes (pagadas)</t>
  </si>
  <si>
    <t>Otros gastos (pagados)</t>
  </si>
  <si>
    <t>Pérdida de ejercicios anteriores</t>
  </si>
  <si>
    <t>GR no afectos art. 21 Inciso 2º (pagados)</t>
  </si>
  <si>
    <t>GR afectos Art. 21 Inciso 1º y 3º (pagados)</t>
  </si>
  <si>
    <t>TOTAL EGRESOS ANUALES</t>
  </si>
  <si>
    <t>Otros ajustes</t>
  </si>
  <si>
    <t>DETERMINACIÓN DEL CAPITAL PROPIO SIMPLIFICADO</t>
  </si>
  <si>
    <t>CPT positivo (inicial)</t>
  </si>
  <si>
    <t>Capital Aportado</t>
  </si>
  <si>
    <t>Aumentos (efectivos) de capital</t>
  </si>
  <si>
    <t>Disminuciones (efectivas) de capital</t>
  </si>
  <si>
    <t>Base Imponible afecta a IDPC del ejercicio</t>
  </si>
  <si>
    <t>Pérdida ejercicios anteriores</t>
  </si>
  <si>
    <t>GR no afectos art. 21 (pagados)</t>
  </si>
  <si>
    <t>Retiros o distribuciones del ejercicios</t>
  </si>
  <si>
    <t>Pérdida tributaria del ejercicio</t>
  </si>
  <si>
    <t>CAPITAL PROPIO SIMPLIFICADO</t>
  </si>
  <si>
    <t>SALDO AL 31/12/2020</t>
  </si>
  <si>
    <t>NETO</t>
  </si>
  <si>
    <t>TOTAL</t>
  </si>
  <si>
    <t>FACTURAS DEL 2019</t>
  </si>
  <si>
    <t>FACTURAS DEL 2020</t>
  </si>
  <si>
    <t>$</t>
  </si>
  <si>
    <t>AJUSTE</t>
  </si>
  <si>
    <t>Ventas no percibidas en el año 2020</t>
  </si>
  <si>
    <t>PAGADO</t>
  </si>
  <si>
    <t>NO PAGADO</t>
  </si>
  <si>
    <t>VALOR BRUTO</t>
  </si>
  <si>
    <t>VALOR NETO</t>
  </si>
  <si>
    <t>ALTERNATIVA</t>
  </si>
  <si>
    <t>CPT negativo (inicial)</t>
  </si>
  <si>
    <t>A valor Bruto</t>
  </si>
  <si>
    <t>A valor Neto</t>
  </si>
  <si>
    <t>Comentario</t>
  </si>
  <si>
    <t>Pagado</t>
  </si>
  <si>
    <t>Pendiente</t>
  </si>
  <si>
    <t>Glosa</t>
  </si>
  <si>
    <t>A valor Liquido</t>
  </si>
  <si>
    <t>LIBRO DE HONORARIOS</t>
  </si>
  <si>
    <t>LIBRO DE COMPRAS</t>
  </si>
  <si>
    <t>LIBRO DE VENTAS</t>
  </si>
  <si>
    <t>BI (completa)</t>
  </si>
  <si>
    <t>Diferencia</t>
  </si>
  <si>
    <t>RENTAS AFECTAS A IMPUESTOS FINALES (RAI)</t>
  </si>
  <si>
    <r>
      <t xml:space="preserve">CALCULO DEL RAI </t>
    </r>
    <r>
      <rPr>
        <b/>
        <sz val="12.1"/>
        <color rgb="FFFF0000"/>
        <rFont val="Times New Roman"/>
        <family val="1"/>
      </rPr>
      <t>(INICIAL)</t>
    </r>
  </si>
  <si>
    <r>
      <t xml:space="preserve">CALCULO DEL RAI </t>
    </r>
    <r>
      <rPr>
        <b/>
        <sz val="12.1"/>
        <color rgb="FFFF0000"/>
        <rFont val="Times New Roman"/>
        <family val="1"/>
      </rPr>
      <t>(FINAL)</t>
    </r>
  </si>
  <si>
    <t>FLUJOS:</t>
  </si>
  <si>
    <t>Maxima TEF</t>
  </si>
  <si>
    <t>IDPC AT 2020 (PAGADO)</t>
  </si>
  <si>
    <t>APERTURA</t>
  </si>
  <si>
    <t>F29 DE DIC 2019</t>
  </si>
  <si>
    <t>F22 AT 2020</t>
  </si>
  <si>
    <t>GASTOS POR SUELDOS</t>
  </si>
  <si>
    <t>PREVISION</t>
  </si>
  <si>
    <t>LIQUIDO</t>
  </si>
  <si>
    <t>DEDUCIR</t>
  </si>
  <si>
    <t>S/BALANCE</t>
  </si>
  <si>
    <t>PENDIENTE</t>
  </si>
  <si>
    <t>ACTIVO FIJO (PAGADO)</t>
  </si>
  <si>
    <t>AGREGAR</t>
  </si>
  <si>
    <t>GASTOS NO PAGADOS AÑO 2020</t>
  </si>
  <si>
    <t>EXISTENCIAS ( PAGADOS)</t>
  </si>
  <si>
    <t>PARCIAL</t>
  </si>
  <si>
    <t>HONORARIOS NO PAGADOS</t>
  </si>
  <si>
    <t>BH DE DIC NO SE PAGADA EN DIC</t>
  </si>
  <si>
    <t>BH DE DIC SI SE PAGA EN DIC</t>
  </si>
  <si>
    <t>SUELDOS NO PAGACOS</t>
  </si>
  <si>
    <t>SUELDO DE DIC NO PAGADO EN DIC</t>
  </si>
  <si>
    <t>SUELDO DE DIC SI PAGADO EN DIC</t>
  </si>
  <si>
    <t>DEP AF 2019</t>
  </si>
  <si>
    <t>DEP AF 2020</t>
  </si>
  <si>
    <t>SOLO PARA EFECTOS FINANCIEROS</t>
  </si>
  <si>
    <t>AF NETO AL 31/12/2019</t>
  </si>
  <si>
    <t>1° EGRESO</t>
  </si>
  <si>
    <t>pagado</t>
  </si>
  <si>
    <t>pendiente</t>
  </si>
  <si>
    <t>CPT AT 2020</t>
  </si>
  <si>
    <t>STUT</t>
  </si>
  <si>
    <t>ACTIVO FIJO NETO ( DEPRECIABLE) AL 31/12/2019</t>
  </si>
  <si>
    <t>EXISTENCIAS AL 31/12/2019 (A VALOR TRIBUTARIO)</t>
  </si>
  <si>
    <t>Gastos no pagados en el año 2020</t>
  </si>
  <si>
    <t>ventas no percibidas en el año 2020</t>
  </si>
  <si>
    <t>voluntario</t>
  </si>
  <si>
    <t>(PAGADO)</t>
  </si>
  <si>
    <t>SIN CM</t>
  </si>
  <si>
    <t>Confeccionar:</t>
  </si>
  <si>
    <t>3)</t>
  </si>
  <si>
    <t>4)</t>
  </si>
  <si>
    <t>5)</t>
  </si>
  <si>
    <t>6)</t>
  </si>
  <si>
    <t>7)</t>
  </si>
  <si>
    <t>8)</t>
  </si>
  <si>
    <t>Balance de 8 columnas</t>
  </si>
  <si>
    <t>Base Imponible de IDPC</t>
  </si>
  <si>
    <t>Registros de Renta Empresarial</t>
  </si>
  <si>
    <t>9)</t>
  </si>
  <si>
    <t>10)</t>
  </si>
  <si>
    <t>11)</t>
  </si>
  <si>
    <t>Recuadro N° 17 del Formulario 22 AT 2021 (BI)</t>
  </si>
  <si>
    <t>Recuadro N° 19 del Formulario 22 AT 2021 (CPTS)</t>
  </si>
  <si>
    <t>Recuadro N° 18 del Formulario 22 AT 2021 (RAI)</t>
  </si>
  <si>
    <t>Recuadro N° 20 del Formulario 22 AT 2021 (RRE)</t>
  </si>
  <si>
    <t>Recuadro N° 21 del Formulario 22 AT 2021 (SAC)</t>
  </si>
  <si>
    <t>DJ 1948 (Retiros o Dividendos)</t>
  </si>
  <si>
    <t>12)</t>
  </si>
  <si>
    <t>Formulario 22 (empresa)</t>
  </si>
  <si>
    <t>13)</t>
  </si>
  <si>
    <t>Recuadro N° 6 del Formulario 22 AT 2021 (Datos informativos)</t>
  </si>
  <si>
    <t>RECUADRO N° 6: DATOS INFORMATIVOS</t>
  </si>
  <si>
    <t>Operaciones Internacionales</t>
  </si>
  <si>
    <t>Préstamos efectuados a propietarios, socios o accionistas en el ejercicio</t>
  </si>
  <si>
    <t>Total de cantidades adeudadas, pagadas o abonadas a relacionados en el exterior (arts. 31 inc. 3° y 59 LIR)</t>
  </si>
  <si>
    <t>Cantidades  adeudadas  a  relacionados  en  el  exterior,  o  pagadas  cuyo IA no ha sido enterado (arts. 31 inc.  3° y 59 LIR)</t>
  </si>
  <si>
    <t>Total pasivos contraídos en Chile</t>
  </si>
  <si>
    <t>Beneficio antes de gastos financieros (EBITDA)</t>
  </si>
  <si>
    <r>
      <t>Renta imponible</t>
    </r>
    <r>
      <rPr>
        <strike/>
        <sz val="10"/>
        <rFont val="Verdana"/>
        <family val="2"/>
      </rPr>
      <t xml:space="preserve"> </t>
    </r>
    <r>
      <rPr>
        <sz val="10"/>
        <rFont val="Verdana"/>
        <family val="2"/>
      </rPr>
      <t>extranjera (art. 41 A  N° 3 LIR)</t>
    </r>
  </si>
  <si>
    <t>Datos de Balance</t>
  </si>
  <si>
    <t>Total del activo</t>
  </si>
  <si>
    <t>Total del pasivo</t>
  </si>
  <si>
    <t>Saldo de caja (sólo dinero en efectivo y documentos al día, según arqueo)</t>
  </si>
  <si>
    <t>Capital efectivo</t>
  </si>
  <si>
    <t>Saldo cuenta corriente bancaria según, conciliación</t>
  </si>
  <si>
    <t>Existencia final</t>
  </si>
  <si>
    <t>Bienes adquiridos contrato leasing</t>
  </si>
  <si>
    <t>Activo inmovilizado</t>
  </si>
  <si>
    <t>Activo gasto diferido goodwill tributario</t>
  </si>
  <si>
    <t>Activo intangible goodwill tributario (Ley N° 20.780)</t>
  </si>
  <si>
    <t>Patrimonio financiero</t>
  </si>
  <si>
    <t>Otros Antecedentes</t>
  </si>
  <si>
    <t xml:space="preserve">Utilidades financieras capitalizadas </t>
  </si>
  <si>
    <t>Gastos adeudados o pagados por cuotas de bienes en leasing</t>
  </si>
  <si>
    <t>Monto del capital  directa o indirectamente financiado por partes relacionadas</t>
  </si>
  <si>
    <t>Tasa TEX</t>
  </si>
  <si>
    <t xml:space="preserve">Retiros, remesas o distribuciones afectos a IGC o IA, no Imputados a los RRE </t>
  </si>
  <si>
    <t>Retiros, remesas o distribuciones afectos a IGC o IA, imputados a las utilidades de balance en exceso de las tributables (UBET)</t>
  </si>
  <si>
    <t xml:space="preserve">Saldos </t>
  </si>
  <si>
    <t>Saldo total de rentas exentas de IGC (art. 11 Ley N° 18.401, rentas del capitalismo popular)</t>
  </si>
  <si>
    <t>Saldo exceso de retiros de 2014, determinados al 31 de diciembre para ejercicios siguientes</t>
  </si>
  <si>
    <t>Saldo de crédito por IDPC no sujetos a restitución generados hasta el 31.12.2019</t>
  </si>
  <si>
    <t>Saldo de crédito por IDPC no sujetos a restitución generados a contar del 01.01.2020</t>
  </si>
  <si>
    <t>Saldo de crédito por IDPC en carácter de voluntario por rectificación del capital propio tributario, según art. 32° transitorio Ley N° 21.210</t>
  </si>
  <si>
    <t>Saldo crédito Impuesto Tasa Adicional ex art. 21 LIR</t>
  </si>
  <si>
    <t>Saldo de crédito por gastos de capacitación mensual con derecho a devolución (art. 6 Ley N° 20.326)</t>
  </si>
  <si>
    <t>Saldo de excedente base imponible IDPC voluntario a imputar ejercicio siguientes</t>
  </si>
  <si>
    <t>Recuadro N° 17: BASE IMPONIBLE RÉGIMEN PRO PYME (art. 14 letra D) N° 3 LIR)</t>
  </si>
  <si>
    <t>PERCIBIDO O PAGADO</t>
  </si>
  <si>
    <t>Ingresos percibidos</t>
  </si>
  <si>
    <t>+</t>
  </si>
  <si>
    <t>Rentas de fuente extranjera percibidas</t>
  </si>
  <si>
    <t>Intereses percibidos</t>
  </si>
  <si>
    <t>Mayor valor percibido por rescate o enajenación de inversiones o bienes no depreciables</t>
  </si>
  <si>
    <t>Ingresos percibidos o devengados por operaciones con empresas relacionadas del art. 14 letra A) LIR</t>
  </si>
  <si>
    <t>Otros ingresos percibidos o devengados</t>
  </si>
  <si>
    <t>Ingreso diferido imputado en el ejercicio, debidamente incrementado y reajustado cuando corresponda</t>
  </si>
  <si>
    <t>Crédito sobre activos fijos adquiridos en el ejercicio imputado al IDPC (art. 33 bis LIR)</t>
  </si>
  <si>
    <t>TOTAL DE INGRESOS ANUALES</t>
  </si>
  <si>
    <t>=</t>
  </si>
  <si>
    <t>Gasto por saldo inicial de existencias o insumos del negocio en cambio de régimen, pagados</t>
  </si>
  <si>
    <t>Gasto por saldo inicial de activos fijos depreciables en cambio de régimen, pagados</t>
  </si>
  <si>
    <t>Gasto por pérdida tributaria en cambio de régimen</t>
  </si>
  <si>
    <t>Existencias o insumos del negocio, pagados</t>
  </si>
  <si>
    <t>Gastos de rentas de fuente extranjera, pagados</t>
  </si>
  <si>
    <t>Remuneraciones pagadas</t>
  </si>
  <si>
    <t>Honorarios pagados</t>
  </si>
  <si>
    <t>Adquisición de bienes del activo fijo, pagados</t>
  </si>
  <si>
    <t>Servicios pagados</t>
  </si>
  <si>
    <t>Arriendos pagados</t>
  </si>
  <si>
    <t>Gastos por responsabilidad social, pagados</t>
  </si>
  <si>
    <t>Gastos por inversión en investigación y desarrollo no certificados por CORFO</t>
  </si>
  <si>
    <t>Gastos por inversión en investigación y desarrollo certificados por CORFO</t>
  </si>
  <si>
    <t>Intereses y reajustes pagados por préstamos y otros</t>
  </si>
  <si>
    <t>Amortización de intangibles, art. 22° transitorio bis, inc. 4°, 5° y 6° Ley N° 21.210</t>
  </si>
  <si>
    <t>Partidas del art. 21 inciso 1° y 3° LIR pagados</t>
  </si>
  <si>
    <t>Partidas del art. 21 inc. 1° no afectados con IU 40% y del inc. 2° LIR pagados</t>
  </si>
  <si>
    <t>Pérdida en rescate o enajenación de inversiones o bienes no depreciables</t>
  </si>
  <si>
    <t>Otros gastos deducibles de los ingresos</t>
  </si>
  <si>
    <t>Gastos o egresos pagados o adeudados por operaciones con empresas relacionadas del art. 14 letra A) LIR</t>
  </si>
  <si>
    <t>Pérdidas tributarias de ejercicios anteriores</t>
  </si>
  <si>
    <t>Créditos incobrables castigados en el ejercicio (reconocidos sobre ingresos devengados)</t>
  </si>
  <si>
    <t>Gastos aceptados por donaciones</t>
  </si>
  <si>
    <t>TOTAL DE EGRESOS ANUALES</t>
  </si>
  <si>
    <t>Partidas del inc. 1° no afectas al IU de tasa 40% y del inc. 2°, del art. 21 LIR (históricos), incluidos en el total de egresos</t>
  </si>
  <si>
    <t>Base Imponible antes de rebaja por incentivo al ahorro según art. 14 letra E) y/o por pago de IDPC voluntario según art. 14 letra A) N°6, de la LIR (si es negativo traslade al código 1440)</t>
  </si>
  <si>
    <t>Incentivo al ahorro según art. 14 letra E) LIR</t>
  </si>
  <si>
    <t>Base del IDPC voluntario según  art. 14 letra A) N°  6 LIR y art. 42 transitorio Ley 21.210</t>
  </si>
  <si>
    <t>Base Imponible afecta a IDPC (o pérdida tributaria antes de imputar dividendos o retiros percibidos) del ejercicio</t>
  </si>
  <si>
    <t>IMPUTACIONES A LA PÉRDIDA TRIBUTARIA DEL EJERCICIO</t>
  </si>
  <si>
    <t>Dividendos o retiros percibidos afectos a IGC, que absorben la pérdida tributaria</t>
  </si>
  <si>
    <t>Incremento por IDPC de los dividendos o retiros percibidos afectos a IGC, que absorben la pérdida tributaria</t>
  </si>
  <si>
    <t xml:space="preserve">Pérdida tributaria del ejercicio al 31 de diciembre </t>
  </si>
  <si>
    <t>RECUADRO Nº 18 DETERMINACION DEL RAI</t>
  </si>
  <si>
    <t>Capital propio tributario simplificado positivo</t>
  </si>
  <si>
    <t xml:space="preserve">Capital propio tributario simplificado negativo </t>
  </si>
  <si>
    <t>Saldo negativo del registro REX al término del ejercicio</t>
  </si>
  <si>
    <t>Remesas, retiros o dividendos distribuidos del ejercicio, históricos</t>
  </si>
  <si>
    <t>Subtotal</t>
  </si>
  <si>
    <t>Saldo positivo del registro REX al término del ejercicio, antes de imputaciones</t>
  </si>
  <si>
    <t>Capital aportado, históricos (incluye aumentos y disminuciones efectivas)</t>
  </si>
  <si>
    <t>Saldo FUR  (cuando no haya sido considerado dentro del valor del capital aportado a la empresa)</t>
  </si>
  <si>
    <t>Sobreprecio obtenido en la colocación de acciones de propia emisión, históricos</t>
  </si>
  <si>
    <t xml:space="preserve">Rentas afectas a impuestos global complementario o adicional (RAI) del ejercicio </t>
  </si>
  <si>
    <t>Recuadro N° 19: CPTS RÉGIMEN PRO PYME 
(art. 14 letra D) N° 3 LIR)</t>
  </si>
  <si>
    <t>CPT positivo inicial</t>
  </si>
  <si>
    <t>CPT negativo inicial</t>
  </si>
  <si>
    <t>Capital aportado</t>
  </si>
  <si>
    <t>Aumentos (efectivos) de capital del ejercicio</t>
  </si>
  <si>
    <t>Disminuciones (efectivas) de capital del ejercicio</t>
  </si>
  <si>
    <t>Base imponible afecta a IDPC del ejercicio</t>
  </si>
  <si>
    <t>Rentas exentas e ingresos no renta (positivo), generados por la empresa en el ejercicio</t>
  </si>
  <si>
    <t>Pérdida por rentas exentas e ingresos no renta del ejercicio</t>
  </si>
  <si>
    <t>Retiros o dividendos percibidos en el ejercicio por participaciones en otras empresas</t>
  </si>
  <si>
    <t>Utilidades percibidas afectas a impuestos finales imputadas a la pérdida tributaria del ejercicio</t>
  </si>
  <si>
    <t>Remesas, retiros o dividendos distribuidos en el ejercicio.</t>
  </si>
  <si>
    <t>Partidas del inciso primero no afectas al IU de tasa 40% y del inciso segundo, del art. 21 LIR.</t>
  </si>
  <si>
    <t>Ingreso diferido imputado en el ejercicio, debidamente incrementado cuando corresponda</t>
  </si>
  <si>
    <t>Crédito total disponible imputable contra impuestos finales (IPE), del ejercicio</t>
  </si>
  <si>
    <t>Base del IDPC voluntario según art. 14 letra A) N° 6 LIR</t>
  </si>
  <si>
    <t>Otras partidas a agregar</t>
  </si>
  <si>
    <t>Otras partidas a deducir</t>
  </si>
  <si>
    <t>RECUADRO N° 20: REGISTRO DE RENTAS EMPRESARIALES Y MOVIMIENTO STUT</t>
  </si>
  <si>
    <t>RENTAS CON TRIBUTACIÓN CUMPLIDA</t>
  </si>
  <si>
    <t>RENTAS EXENTAS</t>
  </si>
  <si>
    <t>INR</t>
  </si>
  <si>
    <t>ISFUT</t>
  </si>
  <si>
    <t>OTRAS</t>
  </si>
  <si>
    <t>Remanente ejercicio anterior (saldo positivo)</t>
  </si>
  <si>
    <t xml:space="preserve">Remanente ejercicio anterior (saldo negativo) </t>
  </si>
  <si>
    <t>Monto imputado al ISFUT art. 25° transitorio Ley N°21.210</t>
  </si>
  <si>
    <t>Aumentos del ejercicio (por reorganizaciones)</t>
  </si>
  <si>
    <t>Disminuciones del ejercicio (por reorganizaciones)</t>
  </si>
  <si>
    <t>Reversos y/o disminuciones del ejercicio (propias)</t>
  </si>
  <si>
    <t>Aumentos del ejercicio (propios)</t>
  </si>
  <si>
    <t>Otros aumentos del ejercicio</t>
  </si>
  <si>
    <t>Otras disminuciones del ejercicio</t>
  </si>
  <si>
    <t>Retiros, dividendos o remesas imputados a los RRE</t>
  </si>
  <si>
    <t>Retiros en exceso, y devoluciones de capital imputados en el ejercicio</t>
  </si>
  <si>
    <t>Remanente ejercicio siguiente (saldo positivo)</t>
  </si>
  <si>
    <t>Remanente ejercicio siguiente (saldo negativo)</t>
  </si>
  <si>
    <t>RECUADRO N° 21: REGISTRO SAC 
(SALDO ACUMULADOS DE CRÉDITO)</t>
  </si>
  <si>
    <t>Acumulados a contar desde el 01.01.2017</t>
  </si>
  <si>
    <t>Acumulados hasta el 31.12.2016</t>
  </si>
  <si>
    <t>No Sujeto a Restitución</t>
  </si>
  <si>
    <t>Sujeto a Restitución</t>
  </si>
  <si>
    <t>IPE</t>
  </si>
  <si>
    <t>Sin D° Devolución</t>
  </si>
  <si>
    <t>Con D° Devolución</t>
  </si>
  <si>
    <t>Aumentos del ejercicio por reorganizaciones</t>
  </si>
  <si>
    <t>Disminuciones del ejercicio por reorganizaciones</t>
  </si>
  <si>
    <t>IDPC base imponible generada en el ejercicio</t>
  </si>
  <si>
    <t>IDPC retiros, dividendos o remesa percibidos</t>
  </si>
  <si>
    <t>Asignado a remesas, retiros o dividendos imputados en el ejercicio.</t>
  </si>
  <si>
    <t>Asignado a Retiros en exceso y devoluciones de capital  imputados en el ejercicio</t>
  </si>
  <si>
    <t>CIDPC e IPE asignado a gastos rechazados del art. 21 inc. 1° no afectos a IU 40% y del inciso 2°, LIR</t>
  </si>
  <si>
    <t xml:space="preserve">Remanente ejercicio siguiente (saldo negativo) </t>
  </si>
  <si>
    <t>F22 Anverso Completo</t>
  </si>
  <si>
    <t>TIPOS  DE RENTAS Y REBAJAS</t>
  </si>
  <si>
    <t>CRÉDITO POR IMPUESTO DE PRIMERA CATEGORÍA</t>
  </si>
  <si>
    <t>RENTAS Y REBAJAS</t>
  </si>
  <si>
    <t>CON OBLIGACIÓN DE RESTITUCIÓN</t>
  </si>
  <si>
    <t>SIN OBLIGACIÓN DE RESTITUCIÓN</t>
  </si>
  <si>
    <t>Sin derecho a devolución</t>
  </si>
  <si>
    <t>Con derecho a devolución</t>
  </si>
  <si>
    <t>BASE IMPONIBLE IUSC O  IGC O IA</t>
  </si>
  <si>
    <t xml:space="preserve">RENTAS AFECTAS DE FUENTE NACIONAL O EXTRANJERA </t>
  </si>
  <si>
    <t>Retiros o remesas afectos al IGC o IA, según art. 14 letras A) y/o D) N° 3 LIR</t>
  </si>
  <si>
    <t>Dividendos afectos al IGC o IA, según art.14 letras A) y/o D) N° 3 LIR</t>
  </si>
  <si>
    <t>Gastos rechazados y otras partidas referidos en el art. 21 inc. 3° LIR</t>
  </si>
  <si>
    <t>Rentas presuntas propias y/o de terceros, según art. 14 letra B) N° 2 y art. 34 LIR</t>
  </si>
  <si>
    <t>Otras rentas propias y/o de terceros, provenientes de empresas que determinan su renta efectiva sin contabilidad completa, según art. 14 letra B) N° 1 LIR</t>
  </si>
  <si>
    <t>Rentas asignada propias y/o de terceros, provenientes de empresas sujetas al art. 14 letra D) N° 8 LIR</t>
  </si>
  <si>
    <t>Rentas percibidas de los arts. 42 Nº 2 (honorarios) y 48 (rem. directores S.A.) LIR, según Recuadro N° 1</t>
  </si>
  <si>
    <t>Rentas de capitales mobiliarios (art. 20 N° 2 LIR), mayor valor en rescate de cuotas fondos mutuos y enajenación de acciones y derechos sociales (art. 17 N° 8 LIR) y retiros de ELD (arts. 42 ter y quáter LIR)</t>
  </si>
  <si>
    <t>Rentas exentas del IGC, según art. 54 N° 3 LIR</t>
  </si>
  <si>
    <t>Otras rentas de fuente chilena afectas al IGC o IA (según instrucciones)</t>
  </si>
  <si>
    <t>Otras rentas de fuente extranjera afectas al IGC o IA (según instrucciones)</t>
  </si>
  <si>
    <t>Sueldos, pensiones y otras rentas similares de fuente nacional</t>
  </si>
  <si>
    <t>Sueldos, pensiones y otras rentas similares de fuente extranjera</t>
  </si>
  <si>
    <t>Incremento por IDPC, según arts. 54 N° 1 y 62 LIR</t>
  </si>
  <si>
    <t>Incremento por impuestos soportados en el exterior, según arts. 41 A LIR</t>
  </si>
  <si>
    <t>REBAJAS A LA RENTA</t>
  </si>
  <si>
    <t>Impuesto Territorial pagado en el año 2020, según art. 55 letra a) LIR</t>
  </si>
  <si>
    <t xml:space="preserve">Donaciones, según art. 7° Ley N° 16.282 y D.L. N° 45 de 1973 </t>
  </si>
  <si>
    <t>Pérdida en operaciones de capitales mobiliarios y ganancias de capital según líneas 2, 8, 9 y 10 (arts. 54 N° 1 y 62 LIR)</t>
  </si>
  <si>
    <t>SUB TOTAL (Si declara IA trasladar a línea 63 o 64)</t>
  </si>
  <si>
    <t>Cotizaciones previsionales correspondientes al empresario o socio, según art. 55 letra b) LIR</t>
  </si>
  <si>
    <t>Intereses pagados por créditos con garantía hipotecaria, según art. 55 bis LIR</t>
  </si>
  <si>
    <t>Dividendos hipotecarios pagados por viviendas nuevas acogidas al D.F.L. Nº 2 de 1959, según Ley N°19.622</t>
  </si>
  <si>
    <t>20% cuotas fondos de inversión adquiridas antes del 04.06.93, según art. 6 Transitorio Ley N° 19.247</t>
  </si>
  <si>
    <t>Ahorro previsional, según art.42 bis inc. 1° LIR</t>
  </si>
  <si>
    <r>
      <t>BASE IMPONIBLE ANUAL DE IUSC o IGC (registre solo si diferencia es positiva)</t>
    </r>
    <r>
      <rPr>
        <b/>
        <strike/>
        <sz val="10"/>
        <rFont val="Verdana"/>
        <family val="2"/>
      </rPr>
      <t>.</t>
    </r>
  </si>
  <si>
    <t>IUSC o IGC</t>
  </si>
  <si>
    <t>IGC o IUSC, según tabla (arts. 47, 52 o 52 bis LIR)</t>
  </si>
  <si>
    <t>IGC sobre intereses y otros rendimientos, según art. 54 bis LIR</t>
  </si>
  <si>
    <t>Reliquidación IGC por ganancias de capital, según art. 17 N° 8 letras a) literal v) y b) LIR</t>
  </si>
  <si>
    <t>Débito fiscal por ahorro neto negativo (Recuadro N° 3), según art. 3° transitorio numeral VI) Ley N° 20.780 (ex. art. 57 bis LIR)</t>
  </si>
  <si>
    <t>Débito fiscal por restitución crédito por IDPC, según art. 56 N° 3 inc. final LIR</t>
  </si>
  <si>
    <t>Tasa adicional de 10% de IGC, sobre cantidades declaradas en línea 3 art. 21 inc. 3° LIR</t>
  </si>
  <si>
    <t>CREDITOS AL IMPUESTO</t>
  </si>
  <si>
    <t>Crédito por asignaciones por causa de muerte Ley N° 16.271, según art. 17 N° 8 letra b) inc. final LIR</t>
  </si>
  <si>
    <t>Crédito al IGC por fomento forestal, según D.L. N° 701 de 1974</t>
  </si>
  <si>
    <t>Crédito proporcional al IGC por rentas exentas declaradas en línea 9, según art. 56 N° 2 LIR</t>
  </si>
  <si>
    <t>Crédito al IGC por Impuesto Tasa Adicional, según ex. art. 21 LIR</t>
  </si>
  <si>
    <t>Crédito al IGC por donaciones para fines deportivos, según art. 62 y sgtes. Ley N° 19.712</t>
  </si>
  <si>
    <t>Crédito al IGC por IDPC sin derecho a devolución, según arts. 20 N° 1 letra a), 41 A N° 4 letra A) letra a) y 56 N° 3 LIR</t>
  </si>
  <si>
    <t>Crédito al IGC del 5% sobre total de retiros o dividendos que excedan de 310 UTA que tengan derecho a crédito por IDPC con obligación de restitución, según art. 56 N° 4 LIR</t>
  </si>
  <si>
    <t>Crédito al IGC por Impuesto Territorial pagado por explotación de bienes raíces no agrícolas, según art. 56 N° 5 LIR</t>
  </si>
  <si>
    <t>Crédito al IGC por art. 33 bis, según art. 14 letra D) N°8 letra a) numeral (v) LIR</t>
  </si>
  <si>
    <t>Crédito al IGC o IUSC por gastos en educación, según art. 55 ter LIR</t>
  </si>
  <si>
    <t>Crédito al IGC o IUSC por donaciones para fines sociales, según art. 1° bis Ley N° 19.885</t>
  </si>
  <si>
    <t>Crédito al IGC por donaciones a universidades e institutos profesionales, según art. 69 Ley N° 18.681</t>
  </si>
  <si>
    <t>Crédito al IGC por ingreso diferido, según art. 14 letra D) N°8 letra d) numeral (ii) LIR</t>
  </si>
  <si>
    <t>Crédito al IUSC  o IGC por impuestos soportados en el exterior, según arts. 41 A N°4 letra B) o N° 5 LIR</t>
  </si>
  <si>
    <t>Crédito al IGC o IUSC por IUSC, según art. 56 N° 2 LIR</t>
  </si>
  <si>
    <t>Crédito al IGC o IUSC por ahorro neto positivo (Recuadro N° 3), según art. 3° Transitorio numeral VI) Ley N° 20.780 (ex. art. 57 bis LIR)</t>
  </si>
  <si>
    <t>Crédito al IGC o IUSC por IDPC con derecho a devolución, según art. 56 N° 3 LIR</t>
  </si>
  <si>
    <t>Crédito al IGC por impuestos soportados en el exterior, según arts. 41 A N° 4 letra A) letra b) LIR</t>
  </si>
  <si>
    <t>Crédito al IGC por donaciones al Fondo Nacional de Reconstrucción, según arts. 5 y 9 Ley N° 20.444</t>
  </si>
  <si>
    <t>Crédito al IGC o IUSC por donaciones para fines culturales, según art.8 Ley N° 18.985</t>
  </si>
  <si>
    <t>IGC O IUSC, DÉBITO FISCAL Y/O TASA ADICIONAL DETERMINADO</t>
  </si>
  <si>
    <t>IMPUESTOS ANUALES A LA RENTA</t>
  </si>
  <si>
    <t>IMPUESTOS</t>
  </si>
  <si>
    <t>REBAJAS AL IMPUESTO</t>
  </si>
  <si>
    <t>IMPUESTOS DETERMINADOS</t>
  </si>
  <si>
    <t>IDPC de empresas acogidas al régimen Pro Pyme, según art. 14 letra D) N° 3 LIR</t>
  </si>
  <si>
    <t>IDPC de empresas acogidas al régimen de imputación parcial de créditos, según art. 14 letra A) LIR</t>
  </si>
  <si>
    <t>IDPC contribuyentes  o entidades sin vínculo directo o indirecto con propietarios afectos a IGC o IA, según art. 14 G) LIR</t>
  </si>
  <si>
    <t>IDPC sobre rentas presuntas, según art. 34 LIR</t>
  </si>
  <si>
    <t>IDPC sobre rentas efectivas determinadas sin contabilidad completa</t>
  </si>
  <si>
    <t>Impuesto de 40% empresas del Estado, según art. 2º D.L. N° 2.398 de 1978</t>
  </si>
  <si>
    <t>Pago voluntario a título de IDPC, según art. 14 letra A) N° 6 LIR</t>
  </si>
  <si>
    <t>Diferencia de créditos por IDPC otorgados en forma indebida o en exceso, según art. 14 letra A) N° 7 LIR</t>
  </si>
  <si>
    <t>Impuesto Específico a la Actividad Minera, según art. 64 bis LIR</t>
  </si>
  <si>
    <t>Impuesto Único de 10% por enajenación de bienes raíces, según art. 17 N° 8 letra b) LIR y/o art. 4 Ley N° 21.078</t>
  </si>
  <si>
    <t>Impuesto Único de 40% sobre gastos rechazados y otras partidas de acuerdo al art. 21 inc. 1°, art. 14 letra A) N° 9 LIR y al art. 32° transitorio Ley N° 21.210</t>
  </si>
  <si>
    <t>IA en carácter de único (activos subyacentes), según art. 58 N° 3 LIR</t>
  </si>
  <si>
    <t>Impuesto Único de 10%, según art. 82 del art. 1° Ley N° 20.712</t>
  </si>
  <si>
    <t>Impuesto Único por exceso de endeudamiento, según art. 41 F LIR</t>
  </si>
  <si>
    <t>IA según ex D.L. N° 600 de 1974</t>
  </si>
  <si>
    <t>IA según arts. 58 N° 1 y 2 y 60 inc. 1° LIR</t>
  </si>
  <si>
    <t>Impuesto Único tasa 25% por distribuciones desproporcionadas, según artículo 39 transitorio Ley N° 21.210</t>
  </si>
  <si>
    <t>IDPC sobre diferencia positiva de renta líquida imponible por rectificación del capital propio tributario, según art. 32° transitorio Ley N° 21.210</t>
  </si>
  <si>
    <t>Impuesto Único y Sustitutivo de 20% sobre diferencia de capital propio tributario, según art. 32° transitorio Ley N° 21.210</t>
  </si>
  <si>
    <t>Diferencia de IA por crédito indebido por IDPC o el crédito a que se refiere el art. 41 A) en caso de empresas acogidas al régimen del art. 14 letras A) y D) N° 3, según art. 74 N° 4 LIR</t>
  </si>
  <si>
    <t>Tasa adicional de 10% de IA, sobre cantidades declaradas en línea 3, según art. 21 inc 3° LIR</t>
  </si>
  <si>
    <t>Retención de impuesto sobre gastos rechazados y otras partidas (tasa 45%), según art. 74 N° 4 LIR</t>
  </si>
  <si>
    <t>Retención de IA en carácter de único (activos subyacentes) (tasa 20% y/o 35%), según art. 74 N° 4 LIR</t>
  </si>
  <si>
    <t>Retención de IA sobre remesas al exterior efectuadas por empresas acogidas al régimen de renta atribuida del art. 14 letra A) LIR,  vigente al 31.12.2019, según art. 74 N° 4 LIR</t>
  </si>
  <si>
    <t>Retención del IA sobre rentas asignadas empresas acogidas al régimen de los arts. 14 letra B) N° 1 , 2 y/o 14 letra D) N° 8, según art. 74 N° 4 LIR</t>
  </si>
  <si>
    <t>Débito fiscal por restitución crédito por IDPC, según art. 63 inc. final LIR</t>
  </si>
  <si>
    <t>Impuesto Único talleres artesanales</t>
  </si>
  <si>
    <t>Impuesto Único pescadores artesanales</t>
  </si>
  <si>
    <t>Impuesto Único por retiros de ahorro previsional, según art. 42 bis inc. 1° N° 3 LIR</t>
  </si>
  <si>
    <t>Restitución crédito por gastos de capacitación excesivo, según  art. 6° Ley N° 20.326</t>
  </si>
  <si>
    <t>DEDUCCIONES A LOS IMPUESTOS</t>
  </si>
  <si>
    <t>Reliquidación IGC por término de giro de empresa acogida al régimen del art. 14 letras A) y D) N° 3, según art. 38 bis N° 3 LIR</t>
  </si>
  <si>
    <t>Pagos provisionales, según art. 84 y 14 letra D) N° 3 letra (k) LIR</t>
  </si>
  <si>
    <t>Crédito fiscal AFP, según art. 23 D.L. N° 3.500 de 1980</t>
  </si>
  <si>
    <t>Crédito por gastos de capacitación, según Ley N° 19.518</t>
  </si>
  <si>
    <t>Crédito por desembolsos directos por trazabilidad (art. 60 quinquies Código Tributario)</t>
  </si>
  <si>
    <t>Crédito empresas constructoras</t>
  </si>
  <si>
    <t>Crédito por reintegro de peajes, según art. 1° Ley N° 19.764</t>
  </si>
  <si>
    <t>Retenciones por rentas declaradas en línea 7 (Recuadro N°1)</t>
  </si>
  <si>
    <t>Mayor retención por sueldos, pensiones y otras rentas similares declaradas en línea 12, código 1098</t>
  </si>
  <si>
    <t>Retenciones por rentas declaradas en líneas  8 y/o 73 (código 767)</t>
  </si>
  <si>
    <t>Retenciones por rentas declaradas en líneas 1, 3, 4, 5, 6, 8, 10, 60, 61 y 64</t>
  </si>
  <si>
    <t>PPUA sin derecho a devolución, según art. 27 transitorio de la ley N° 21.210</t>
  </si>
  <si>
    <t>PPUA con derecho a devolución, según art. 27 transitorio de la ley N° 21.210</t>
  </si>
  <si>
    <t>Remanente de crédito por reliquidación del IUSC y/o por ahorro neto positivo, proveniente de líneas 41 y/o 42</t>
  </si>
  <si>
    <t>Remanente de crédito por IDPC proveniente de línea 43</t>
  </si>
  <si>
    <t>Créditos puestos a disposición de los socios por la sociedad respectiva, según instrucciones</t>
  </si>
  <si>
    <t>Crédito por sistemas solares térmicos, según Ley N° 20.365</t>
  </si>
  <si>
    <t>PPM puestos a disposición de los propietarios de empresas del régimen de transparencia tributaria del art. 14 letra D) N° 8 LIR</t>
  </si>
  <si>
    <t>Pago provisional exportadores, según ex-art. 13 Ley N° 18.768</t>
  </si>
  <si>
    <t>Retenciones sobre intereses, según art. 74 N° 7 LIR</t>
  </si>
  <si>
    <t>Impuestos declarados y pagados en conformidad al art. 69 N° 3 y 4 del la LIR</t>
  </si>
  <si>
    <t>Excedente crédito por IDPC de la línea 64</t>
  </si>
  <si>
    <t>Cargo por devolución anticipada de retención de honorarios enero y febrero de 2020 (beneficio especial para trabajadores independientes D.S. N° 420 de 2020, del Min. de Hacienda)</t>
  </si>
  <si>
    <t>Cargo por cotizaciones previsionales, según arts. 89 y sgtes. D.L. N° 3.500 de 1980</t>
  </si>
  <si>
    <t>RESULTADO LIQUIDACIÓN ANUAL IMPUESTO A LA RENTA   (si el resultado es negativo o cero, deberá declarar por Internet)</t>
  </si>
  <si>
    <t>ROL ÚNICO TRIBUTARIO</t>
  </si>
  <si>
    <t>Primer apellido o razón social</t>
  </si>
  <si>
    <t>Segundo apellido</t>
  </si>
  <si>
    <t>Nombres</t>
  </si>
  <si>
    <t>03</t>
  </si>
  <si>
    <t>01</t>
  </si>
  <si>
    <t>02</t>
  </si>
  <si>
    <t>05</t>
  </si>
  <si>
    <t>REMANENTE DE CRÉDITO</t>
  </si>
  <si>
    <t xml:space="preserve"> SALDO A FAVOR</t>
  </si>
  <si>
    <t>IMPTO. A PAGAR</t>
  </si>
  <si>
    <t>Impuesto adeudado</t>
  </si>
  <si>
    <t>Menos: saldo puesto a disposición de los socios</t>
  </si>
  <si>
    <t>Reajuste art.72, línea 88      %</t>
  </si>
  <si>
    <t>DEVOLUCIÓN SOLICITADA</t>
  </si>
  <si>
    <t>TOTAL A PAGAR (líneas 92 y 93)</t>
  </si>
  <si>
    <t>Monto</t>
  </si>
  <si>
    <t>RECARGOS POR DECLARACIÓN FUERA DE PLAZO</t>
  </si>
  <si>
    <t>SOLICITO DEPOSITAR REMANENTE EN CUENTA CORRIENTE O DE AHORRO BANCARIA</t>
  </si>
  <si>
    <t>RECARGOS POR MORA EN EL PAGO</t>
  </si>
  <si>
    <t>MÁS: reajustes declaración fuera de plazo</t>
  </si>
  <si>
    <t>Nombre institución bancaria</t>
  </si>
  <si>
    <t>MÁS: intereses y multas declaración fuera de plazo</t>
  </si>
  <si>
    <t>Tipo de cuenta</t>
  </si>
  <si>
    <t>TOTAL A PAGAR (líneas 94+95+96)</t>
  </si>
  <si>
    <t>(Marque con una X según corresponda)</t>
  </si>
  <si>
    <t xml:space="preserve">Cuenta corriente </t>
  </si>
  <si>
    <t>Cuenta vista</t>
  </si>
  <si>
    <t>NOTA: el Rol Único Tributario, nombre o razón social, resultado liquidación anual impuesto a la renta, domicilio, comuna, región y el resto de los datos de identificación son obligatorios.</t>
  </si>
  <si>
    <t xml:space="preserve">Cuenta de ahorro </t>
  </si>
  <si>
    <t>EVITESE PROBLEMAS, DECLARE POR INTERNET www.sii.cl</t>
  </si>
  <si>
    <t>14)</t>
  </si>
  <si>
    <t>Declaración Jurada anual sobre retiros, remesas y/o dividendos distribuidos,  o cantidades distribuidas a cualquier título  y créditos correspondientes, efectuados por contribuyentes sujetos al régimen de la letra A) y al número 3 de la letra D) del artículo 14 de la LIR,  y sobre saldo de retiros en exceso pendientes de imputación.</t>
  </si>
  <si>
    <t>F 1948</t>
  </si>
  <si>
    <t>Sección A: IDENTIFICACIÓN DEL DECLARANTE</t>
  </si>
  <si>
    <t>FOLIO</t>
  </si>
  <si>
    <t>NOMBRE O RAZÓN SOCIAL</t>
  </si>
  <si>
    <t xml:space="preserve">DOMICILIO </t>
  </si>
  <si>
    <t>COMUNA</t>
  </si>
  <si>
    <t xml:space="preserve">CORREO ELECTRÓNICO </t>
  </si>
  <si>
    <t>TELÉFONO</t>
  </si>
  <si>
    <t xml:space="preserve">Sección B: </t>
  </si>
  <si>
    <t>ANTECEDENTES DE LOS INFORMADOS (Receptor de los retiros, remesas o dividendos. Persona natural o jurídica)</t>
  </si>
  <si>
    <t>Fecha del retiro, remesa y/o dividendo distribuido</t>
  </si>
  <si>
    <t>RUT del Pleno Propietario  o Usufructuario  receptor del retiro, remesa y/o dividendo distribuido</t>
  </si>
  <si>
    <t>Usufructuario o Nudo Propietario de la acción o derecho social</t>
  </si>
  <si>
    <t>Cantidad de acciones al 31/12</t>
  </si>
  <si>
    <t>MONTOS DE RETIROS, REMESAS O DIVIDENDOS REAJUSTADOS ($)</t>
  </si>
  <si>
    <t>CRÉDITOS PARA IMPUESTO GLOBAL COMPLEMENTARIO O ADICIONAL</t>
  </si>
  <si>
    <t>Devolución de capital Art.17 N° 7 LIR.</t>
  </si>
  <si>
    <t>Número de Certificado</t>
  </si>
  <si>
    <t>Afectos a los Impuestos Global Complementario y/o Impuesto Adicional</t>
  </si>
  <si>
    <t>Rentas Exentas e Ingresos No Constitutivos de Renta (REX)</t>
  </si>
  <si>
    <t>Acumulados a Contar del 01.01.2017</t>
  </si>
  <si>
    <t>Acumulados Hasta el 31.12.2016</t>
  </si>
  <si>
    <t>Crédito por impuesto tasa adicional, Ex. Art. 21  LIR.</t>
  </si>
  <si>
    <t>Rentas Con Tributación Cumplida</t>
  </si>
  <si>
    <t xml:space="preserve">Rentas Exentas </t>
  </si>
  <si>
    <t>Ingresos No Constitutivos de  Renta</t>
  </si>
  <si>
    <t>Asociados a Rentas Afectas</t>
  </si>
  <si>
    <t xml:space="preserve">Crédito por IPE </t>
  </si>
  <si>
    <t>Otras rentas percibidas Sin Prioridad en su orden de imputación</t>
  </si>
  <si>
    <t>Exceso Distribuciones Desproporcionadas 
(N°9 Art.14 A)</t>
  </si>
  <si>
    <t>Utilidades afectadas con impuesto sustitutivo al FUT (ISFUT) Ley N°20.780</t>
  </si>
  <si>
    <t>Rentas generadas hasta el 31.12.1983 y/o utilidades afectadas con impuesto sustitutivo al FUT (ISFUT) LEY N°21.210</t>
  </si>
  <si>
    <t>Rentas Exentas de Impuesto Global Complementario (IGC) (Artículo 11, Ley 18.401), Afectas a Impuesto Adicional</t>
  </si>
  <si>
    <t>No Sujetos a Restitución generados Hasta el 31.12.2019</t>
  </si>
  <si>
    <t>No Sujetos a Restitución generados a contar del 01.01.2020</t>
  </si>
  <si>
    <t>Sujetos a Restitución</t>
  </si>
  <si>
    <t>GERARDO ARTURO ESCUDERO TOLEDO</t>
  </si>
  <si>
    <t>Con crédito por IDPC generados a contar del 01.01.2017</t>
  </si>
  <si>
    <t>Con crédito por IDPC acumulados  hasta el 31.12.2016</t>
  </si>
  <si>
    <t>Con  derecho a crédito por pago de IDPC voluntario (14 A N°6)</t>
  </si>
  <si>
    <t>Sin derecho a crédito</t>
  </si>
  <si>
    <t>C1</t>
  </si>
  <si>
    <t>C2</t>
  </si>
  <si>
    <t>C3</t>
  </si>
  <si>
    <t>C4</t>
  </si>
  <si>
    <t>C5</t>
  </si>
  <si>
    <t>C6</t>
  </si>
  <si>
    <t>C7</t>
  </si>
  <si>
    <t>C8</t>
  </si>
  <si>
    <t>C9</t>
  </si>
  <si>
    <t>C10</t>
  </si>
  <si>
    <t>C11</t>
  </si>
  <si>
    <t>C12</t>
  </si>
  <si>
    <t>C13</t>
  </si>
  <si>
    <t>C14</t>
  </si>
  <si>
    <t>C15</t>
  </si>
  <si>
    <t>C16</t>
  </si>
  <si>
    <t>C17</t>
  </si>
  <si>
    <t>C18</t>
  </si>
  <si>
    <t>C19</t>
  </si>
  <si>
    <t>C20</t>
  </si>
  <si>
    <t>C21</t>
  </si>
  <si>
    <t>C22</t>
  </si>
  <si>
    <t>C23</t>
  </si>
  <si>
    <t>C24</t>
  </si>
  <si>
    <t>C25</t>
  </si>
  <si>
    <t>C26</t>
  </si>
  <si>
    <t>C27</t>
  </si>
  <si>
    <t>C28</t>
  </si>
  <si>
    <t>C29</t>
  </si>
  <si>
    <t>C30</t>
  </si>
  <si>
    <t>C31</t>
  </si>
  <si>
    <t>C32</t>
  </si>
  <si>
    <t>C33</t>
  </si>
  <si>
    <r>
      <t>Asociados a Rentas Exentas</t>
    </r>
    <r>
      <rPr>
        <b/>
        <sz val="12"/>
        <rFont val="Calibri"/>
        <family val="2"/>
      </rPr>
      <t xml:space="preserve"> </t>
    </r>
    <r>
      <rPr>
        <sz val="12"/>
        <rFont val="Calibri"/>
        <family val="2"/>
      </rPr>
      <t>(artículo 11, Ley 18.401)</t>
    </r>
  </si>
  <si>
    <t>Formulario 22 (socio o accionista)</t>
  </si>
  <si>
    <t>Capital Propio Tributario Simplificado</t>
  </si>
  <si>
    <t>DJ 1948</t>
  </si>
  <si>
    <t>ANALISIS DE CUENTA</t>
  </si>
  <si>
    <r>
      <rPr>
        <b/>
        <sz val="12"/>
        <color rgb="FFFF0000"/>
        <rFont val="Calibri"/>
        <family val="2"/>
      </rPr>
      <t xml:space="preserve">Rentas provenientes del registro RAP </t>
    </r>
    <r>
      <rPr>
        <b/>
        <sz val="12"/>
        <rFont val="Calibri"/>
        <family val="2"/>
      </rPr>
      <t>y Diferencia Inicial de sociedad acogida al ex Art. 14 TER A) LIR</t>
    </r>
  </si>
  <si>
    <t>REAJUSTE PPM</t>
  </si>
  <si>
    <t>Impuesto Unico 2° Categoria</t>
  </si>
  <si>
    <t>IMPUESTO UNICO 2° CAT.</t>
  </si>
  <si>
    <t>AGOSTO 2020</t>
  </si>
  <si>
    <t>Porcentajes de Actualización Corrección Monetaria (Término de Giro), Año 2020</t>
  </si>
  <si>
    <t>En la siguiente tabla se presentan los porcentajes de corrección monetaria para término de giro para los meses del año 2017:</t>
  </si>
  <si>
    <t>Ene</t>
  </si>
  <si>
    <t>Feb</t>
  </si>
  <si>
    <t>Mar</t>
  </si>
  <si>
    <t>Abr</t>
  </si>
  <si>
    <t>May</t>
  </si>
  <si>
    <t>Jun</t>
  </si>
  <si>
    <t>Jul</t>
  </si>
  <si>
    <t>Ago</t>
  </si>
  <si>
    <t>Sep</t>
  </si>
  <si>
    <t>Oct</t>
  </si>
  <si>
    <t>Nov</t>
  </si>
  <si>
    <t>Dic</t>
  </si>
  <si>
    <t>Capital Inicial</t>
  </si>
  <si>
    <r>
      <t>NOTA</t>
    </r>
    <r>
      <rPr>
        <sz val="18"/>
        <rFont val="Arial"/>
        <family val="2"/>
      </rPr>
      <t>: Se hace presente, que de acuerdo a las disposiciones que rigen el sistema de corrección monetaria de la Ley de la Renta, cuando el porcentaje de reajuste da como resultado un valor negativo, dicho valor no debe considerarse, igualándose éste a un valor cero (0), normativa que rige tanto para los efectos de la aplicación de las normas sobre corrección monetaria para ejercicios o períodos finalizados al 31 de diciembre de cada año como para los términos de giro y demás situaciones de reajustabilidad que establece dicho texto legal.</t>
    </r>
  </si>
  <si>
    <t>Factor a Diciembre</t>
  </si>
  <si>
    <t>Factor CM</t>
  </si>
  <si>
    <t>Actualizado</t>
  </si>
  <si>
    <t>Reajuste del PPM</t>
  </si>
  <si>
    <t>REAJUSTE PPM AÑO 2020</t>
  </si>
  <si>
    <t>Reajuste PPM</t>
  </si>
  <si>
    <t>UTM Junio 2016</t>
  </si>
  <si>
    <t>UTM Diciembre de 2017</t>
  </si>
  <si>
    <t>UTM Diciembre de 2020</t>
  </si>
  <si>
    <t>Saldo IPC 2016</t>
  </si>
  <si>
    <t>UTA Diciembre de 2017</t>
  </si>
  <si>
    <t>UTA Diciembre de 2020</t>
  </si>
  <si>
    <t>TABLA IGC en UTM</t>
  </si>
  <si>
    <t>UTM Diciembre de 2018</t>
  </si>
  <si>
    <t>Circular 71 de 2015</t>
  </si>
  <si>
    <t>AT.2017</t>
  </si>
  <si>
    <t>AT.2018</t>
  </si>
  <si>
    <t>AT.2021</t>
  </si>
  <si>
    <t>AT.2020</t>
  </si>
  <si>
    <t>N° Tramo</t>
  </si>
  <si>
    <t>Desde</t>
  </si>
  <si>
    <t>Rebaja</t>
  </si>
  <si>
    <t>VIDA UTIL ES DE 10 AÑOS TRIBUTARIA</t>
  </si>
  <si>
    <t>Nombre o Razon Social</t>
  </si>
  <si>
    <t>:…………………………………………………………………………………………………………………………………………………………………………………………………………………………………………………………………………………………………………..……………………………………………………………………………………………………………………………………………………………………………………………………………………………………………………………</t>
  </si>
  <si>
    <t xml:space="preserve"> </t>
  </si>
  <si>
    <t>RUT N°</t>
  </si>
  <si>
    <t>CERTIFICADO N°:</t>
  </si>
  <si>
    <t>Dirección</t>
  </si>
  <si>
    <t>Ciudad y Fecha:</t>
  </si>
  <si>
    <t xml:space="preserve">Giro o Actividad </t>
  </si>
  <si>
    <t>CERTIFICADO N° 70</t>
  </si>
  <si>
    <t xml:space="preserve">SOBRE SITUACION TRIBUTARIA DE RETIROS, REMESAS Y/O DIVIDENDOS DISTRIBUIDOS Y CRÉDITOS CORRESPONDIENTES EFECTUADOS POR CONTRIBUYENTES SUJETOS AL RÉGIMEN DE LA LETRA A) O AL RÉGIMEN DEL NUMERO 3 DE LA LETRA D) DEL ARTÍCULO 14 DE LA LIR.  </t>
  </si>
  <si>
    <r>
      <t>Se certifica que al titular o usufructuario (según corresponda)..........................................  …………… (Nombre o razón social del propietario</t>
    </r>
    <r>
      <rPr>
        <sz val="11"/>
        <color theme="1"/>
        <rFont val="Calibri"/>
        <family val="2"/>
        <scheme val="minor"/>
      </rPr>
      <t xml:space="preserve">, comunero, socio, accionista, o usufructuario según corresponda), RUT N° ..............................................., por el año comercial  2XXX, le corresponden los retiros, remesas y/o dividendos y créditos que más adelante se indican, los cuales para los efectos de su declaración en los impuestos anuales a la renta que le afectan por el Año Tributario 2XXX, presentan la siguiente situación tributaria: 
</t>
    </r>
  </si>
  <si>
    <t xml:space="preserve">FECHA DEL 
RETIRO, 
REMESA Y/O 
DIVIDENDOS 
DISTRIBUIDOS
</t>
  </si>
  <si>
    <t>DIVIDENDO N°</t>
  </si>
  <si>
    <t>RUT DEL PLENO PROPIETARIO  O USUFRUCTUARIO  RECEPTOR DEL RETIRO, REMESA Y/O DIVIDENDO DISTRIBUIDO</t>
  </si>
  <si>
    <t>USUFRUCTUARIO O NUDO PROPIETARIO DE LA ACCIÓN O DERECHO SOCIAL</t>
  </si>
  <si>
    <t>MONTO HISTÓRICO</t>
  </si>
  <si>
    <t>FACTOR ACTUALIZACIÓN</t>
  </si>
  <si>
    <t>MONTOS DE DIVIDENDOS REAJUSTADOS ($)</t>
  </si>
  <si>
    <t>TASA EFECTIVA DEL CRÉDITO DEL FUT (TEF)</t>
  </si>
  <si>
    <t>TASA EFECTIVA DEL CRÉDITO DEL FUNT (TEX)</t>
  </si>
  <si>
    <t>DEVOLUCION DE CAPITAL ART.17 N° 7 LIR.</t>
  </si>
  <si>
    <t>MONTO ACTUALIZADO</t>
  </si>
  <si>
    <t>MONTO AFECTO A IMPUESTO  GLOBAL COMPLEMENTARIO Y/O  IMPUESTO ADICIONAL</t>
  </si>
  <si>
    <t>RENTAS EXENTAS E INGRESOS NO CONSTITUTIVOS DE RENTA (REX)</t>
  </si>
  <si>
    <t>ACUMULADOS A CONTAR DEL  01.01.2017</t>
  </si>
  <si>
    <t>ACUMULADOS HASTA EL 31.12.2016</t>
  </si>
  <si>
    <t>CRÉDITO POR IMPUESTO TASA ADICIONAL, EX ART. 21 LIR.</t>
  </si>
  <si>
    <t xml:space="preserve">RENTAS EXENTAS   </t>
  </si>
  <si>
    <t>INGRESOS NO CONSTITUTIVOS DE RENTA</t>
  </si>
  <si>
    <t>ASOCIADOS A RENTAS AFECTAS</t>
  </si>
  <si>
    <t>ASOCIADOS A RENTAS EXENTAS 
(artículo 11, Ley 18.401)</t>
  </si>
  <si>
    <t>CRÉDITO POR IPE</t>
  </si>
  <si>
    <t>RENTAS PROVENIENTES DEL REGISTRO RAP Y DIFERENCIA INICIAL DE SOCIEDAD ACOGIDA AL EX ART. 14 TER A) LIR</t>
  </si>
  <si>
    <t>OTRAS RENTAS PERCIBIDAS SIN PRIORIDAD EN SU ORDEN DE IMPUTACIÓN</t>
  </si>
  <si>
    <t>EXCESO DISTRIBUCIONES DESPROPORCIONADAS 
(N°9 ART.14 A)</t>
  </si>
  <si>
    <t>UTILIDADES AFECTADAS CON IMPUESTO SUSTITUTIVO AL FUT (ISFUT) LEY N°20.780</t>
  </si>
  <si>
    <t>RENTAS GENERADAS HASTA EL 31.12.1983 Y/O UTILIDADES AFECTADAS CON IMPUESTO SUSTITUTIVO AL FUT (ISFUT) LEY N°21.210</t>
  </si>
  <si>
    <t>RENTAS EXENTAS DE IMPUESTO GLOBAL COMPLEMENTARIO (IGC) (ARTÍCULO 11, LEY 18.401), AFECTAS A IMPUESTO ADICIONAL</t>
  </si>
  <si>
    <t>RENTAS EXENTAS DE IMPUESTO GLOBAL COMPLEMENTARIO (IGC) Y/O IMPUESTO ADICIONAL (IA)</t>
  </si>
  <si>
    <t xml:space="preserve">NO SUJETOS A RESTITUCIÓN GENERADOS HASTA EL 31.12.2019 </t>
  </si>
  <si>
    <t xml:space="preserve">NO SUJETOS A RESTITUCIÓN GENERADOS A CONTAR DEL 01.01.2020 </t>
  </si>
  <si>
    <t>SUJETOS A RESTITUCIÓN</t>
  </si>
  <si>
    <t>SIN DERECHO A DEVOLUCIÓN</t>
  </si>
  <si>
    <t>CON DERECHO A DEVOLUCIÓN</t>
  </si>
  <si>
    <t>CON CRÉDITO POR IDPC GENERADOS A CONTAR DEL 01.01.2017</t>
  </si>
  <si>
    <t>CON CRÉDITO POR IDPC  ACUMULADOS  HASTA EL 31.12.2016</t>
  </si>
  <si>
    <t>CON DERECHO A CRÉDITO POR PAGO DE IDPC VOLUNTARIO</t>
  </si>
  <si>
    <t>SIN DERECHO A CRÉDITO</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</si>
  <si>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</si>
  <si>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</si>
  <si>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</si>
  <si>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</si>
  <si>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</si>
  <si>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</si>
  <si>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</si>
  <si>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</si>
  <si>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</si>
  <si>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</si>
  <si>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</si>
  <si>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</si>
  <si>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</si>
  <si>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</si>
  <si>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</si>
  <si>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</si>
  <si>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</si>
  <si>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</si>
  <si>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</si>
  <si>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</si>
  <si>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</si>
  <si>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</si>
  <si>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</si>
  <si>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</si>
  <si>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</si>
  <si>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</si>
  <si>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</si>
  <si>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</si>
  <si>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</si>
  <si>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</si>
  <si>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</si>
  <si>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</si>
  <si>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</si>
  <si>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</si>
  <si>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</si>
  <si>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</si>
  <si>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</si>
  <si>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 xml:space="preserve">
Se extiende el presente certificado en cumplimiento de lo dispuesto en la Resolución Ex. N°98 de 2020 del Servicio de Impuestos Internos y sus modificaciones posteriores.
</t>
  </si>
  <si>
    <t>Declaro bajo juramento que los datos contenidos en el presente documento son la expresión fiel de la verdad, por lo que asumo la reponsabilidad correspondiente</t>
  </si>
  <si>
    <t>Nombre, N° RUT y Firma del Representante Legal</t>
  </si>
  <si>
    <t>FECHA</t>
  </si>
  <si>
    <t>RETIRO ACTUALIZADO</t>
  </si>
  <si>
    <t>CREDITO HISTORICO</t>
  </si>
  <si>
    <t>CREDITO ACTUALIZADO</t>
  </si>
  <si>
    <t>CREDITOS POR IDPC</t>
  </si>
  <si>
    <t>ACTUALIZACION</t>
  </si>
  <si>
    <t>SITUACION TRIBUTARIA</t>
  </si>
  <si>
    <t>AFECTO A IGC</t>
  </si>
  <si>
    <t>No sujeto  restitución</t>
  </si>
  <si>
    <t>RETIRO HISTORICO</t>
  </si>
  <si>
    <t>F1887</t>
  </si>
  <si>
    <t>Declaración Jurada anual sobre rentas del artículo 42 Nº 1 de la Ley sobre Imúesto a la Renta, otros componentes de la remuneración y retenciones del Impuesto Único de Segunda Categoría</t>
  </si>
  <si>
    <t>Sección A: IDENTIFICACIÓN DEL DECLARANTE (Institución, Organismo o Persona que efectuó la retención)</t>
  </si>
  <si>
    <t>ROL UNICO TRIBUTARIO C1</t>
  </si>
  <si>
    <t>NOMBRE O RAZON SOCIAL</t>
  </si>
  <si>
    <t>DOMICILIO POSTAL</t>
  </si>
  <si>
    <t>CORREO ELECTRONICO</t>
  </si>
  <si>
    <t>FAX</t>
  </si>
  <si>
    <t>TELEFONO</t>
  </si>
  <si>
    <t>Sección B: DATOS DE LOS INFORMADOS (Receptor de la Renta: Sueldos, Sobresueldos, Salarios y Rentas similares)</t>
  </si>
  <si>
    <t>Nº</t>
  </si>
  <si>
    <t>RUT DE LA PERSONA A QUIEN SE LE PAGO LA RENTA (Trabajador)</t>
  </si>
  <si>
    <t>MONTOS ANUALES ACTUALIZADOS</t>
  </si>
  <si>
    <t>PERIODO AL CUAL CORRESPONDEN LAS RENTAS</t>
  </si>
  <si>
    <t>NUMERO CERTIFICADO</t>
  </si>
  <si>
    <t>MONTO INGRESO MENSUAL (SIN ACTUALIZAR)</t>
  </si>
  <si>
    <t>RENTA TOTAL NETA PAGADA (art.42 N° 1 LIR)</t>
  </si>
  <si>
    <t>IMPUESTO ÚNICO DE SEGUNDA CATEGORÍA RETENIDO</t>
  </si>
  <si>
    <t>MAYOR RETENCION SOLICITADA (art. 88 LIR)</t>
  </si>
  <si>
    <t xml:space="preserve">RENTA TOTAL NO GRAVADA </t>
  </si>
  <si>
    <t>RENTA TOTAL EXENTA</t>
  </si>
  <si>
    <t>REBAJA POR ZONAS EXTREMAS (FRANQUICIA D.L. 889)</t>
  </si>
  <si>
    <t>ENE</t>
  </si>
  <si>
    <t>FEB</t>
  </si>
  <si>
    <t>MAR</t>
  </si>
  <si>
    <t>ABR</t>
  </si>
  <si>
    <t>MAY</t>
  </si>
  <si>
    <t>JUN</t>
  </si>
  <si>
    <t>JUL</t>
  </si>
  <si>
    <t>AGO</t>
  </si>
  <si>
    <t>SEP</t>
  </si>
  <si>
    <t>OCT</t>
  </si>
  <si>
    <t>NOV</t>
  </si>
  <si>
    <t>DIC</t>
  </si>
  <si>
    <t>ENERO</t>
  </si>
  <si>
    <t>FEBRERO</t>
  </si>
  <si>
    <t>MARZO</t>
  </si>
  <si>
    <t>ABRIL</t>
  </si>
  <si>
    <t>MAYO</t>
  </si>
  <si>
    <t>JUNIO</t>
  </si>
  <si>
    <t>JULIO</t>
  </si>
  <si>
    <t>AGOSTO</t>
  </si>
  <si>
    <t>SEPTIEMBRE</t>
  </si>
  <si>
    <t>OCTUBRE</t>
  </si>
  <si>
    <t>NOVIEMBRE</t>
  </si>
  <si>
    <t>DICIEMBRE</t>
  </si>
  <si>
    <t>C0</t>
  </si>
  <si>
    <t>C37</t>
  </si>
  <si>
    <t>C38</t>
  </si>
  <si>
    <t>C39</t>
  </si>
  <si>
    <t>C40</t>
  </si>
  <si>
    <t>C41</t>
  </si>
  <si>
    <t>C42</t>
  </si>
  <si>
    <t>C43</t>
  </si>
  <si>
    <t>C44</t>
  </si>
  <si>
    <t>C45</t>
  </si>
  <si>
    <t>C46</t>
  </si>
  <si>
    <t>C47</t>
  </si>
  <si>
    <t>C48</t>
  </si>
  <si>
    <t>TOTAL MONTOS ANUALES SIN ACTUALIZAR</t>
  </si>
  <si>
    <t>TOTAL REMUNERACIÓN IMPONIBLE PARA EFECTOS PREVISIONALES ACTUALIZADA A TODOS LOS TRABAJADORES</t>
  </si>
  <si>
    <t>TOTAL 'MONTO INGRESO MENSUAL (SIN ACTUALIZAR)</t>
  </si>
  <si>
    <t>RENTA TOTAL NETA PAGADA (art.42 N°1 LIR)</t>
  </si>
  <si>
    <t>IMPUESTO UNICO DE SEGUNDA CATEGORÍA RETENIDO POR RENTA TOTAL NETA PAGADA DURANTE EL AÑO</t>
  </si>
  <si>
    <t>IMPUESTO UNICO DE SEGUNDA CATEGORÍA RETENIDO POR RENTAS ACCESORIAS Y/O COMPLEMENTARIA PAGADA ENTRE ENE-ABR. AÑO SGTE.</t>
  </si>
  <si>
    <t>RENTA TOTAL NO GRAVADA</t>
  </si>
  <si>
    <t>REBAJA POR ZONAS EXTREMAS (FRANQUICIA D.L.889)</t>
  </si>
  <si>
    <t>LEYES SOCIALES</t>
  </si>
  <si>
    <t>C34</t>
  </si>
  <si>
    <t>C36</t>
  </si>
  <si>
    <t>C49</t>
  </si>
  <si>
    <t>C50</t>
  </si>
  <si>
    <t>C51</t>
  </si>
  <si>
    <t>C52</t>
  </si>
  <si>
    <t>C53</t>
  </si>
  <si>
    <t>C54</t>
  </si>
  <si>
    <t>C55</t>
  </si>
  <si>
    <t>C56</t>
  </si>
  <si>
    <t>C57</t>
  </si>
  <si>
    <t>C58</t>
  </si>
  <si>
    <t>C59</t>
  </si>
  <si>
    <t>C60</t>
  </si>
  <si>
    <t>CUADRO RESUMEN FINAL DE LA DECLARACION</t>
  </si>
  <si>
    <t>TOTAL MONTOS ANUALES ACTUALIZADOS</t>
  </si>
  <si>
    <t>TOTAL DE CASOS INFORMADOS</t>
  </si>
  <si>
    <t>RENTA TOTAL NETA PAGADA (art. 42 N°1 LIR)</t>
  </si>
  <si>
    <t>IMPUESTO UNICO RETENIDO</t>
  </si>
  <si>
    <t>MAYOR RETENCIÓN SOLICITADA (art. 88 LIR)</t>
  </si>
  <si>
    <t>C35</t>
  </si>
  <si>
    <t>DECLARO BAJO JURAMENTO QUE LOS DATOS CONTENIDOS EN EL PRESENTE DOCUMENTO SON LA EXPRESION FIEL DE LA VERDAD, POR LO QUE ASUMO LA RESPONSABILIDAD CORRESPONDIENTE</t>
  </si>
  <si>
    <t>RUT REPRESENTANTE LEGAL</t>
  </si>
  <si>
    <t>C</t>
  </si>
  <si>
    <t>Historico</t>
  </si>
  <si>
    <t>Actualizados</t>
  </si>
  <si>
    <t>S/BCE</t>
  </si>
  <si>
    <t>IUSC</t>
  </si>
  <si>
    <t>PREVIRED</t>
  </si>
  <si>
    <t>Aporte patronal</t>
  </si>
  <si>
    <t>RENTA NETA</t>
  </si>
  <si>
    <t>Aporte de Capital  realizado en dic. 2019</t>
  </si>
  <si>
    <t>Formulario 29 de:</t>
  </si>
  <si>
    <t>Comprobación</t>
  </si>
  <si>
    <t>Circular  4 de 2021</t>
  </si>
  <si>
    <t>AT 2021</t>
  </si>
  <si>
    <t>ART 14 A N°4</t>
  </si>
  <si>
    <t>DEPRECIABLE</t>
  </si>
  <si>
    <t>DETALLE:</t>
  </si>
  <si>
    <t>PPM OBLIGATORIO ART 14D3 LETRA K)</t>
  </si>
  <si>
    <t>14D3</t>
  </si>
  <si>
    <t>TASA PPM DEPENDEDE DE LAS VENTAS</t>
  </si>
  <si>
    <t>MENOS 50.000 UF</t>
  </si>
  <si>
    <t>MAS DE 50.000 UF</t>
  </si>
  <si>
    <t>PPM OBLIGATORIO</t>
  </si>
  <si>
    <t>IDPC PAGADO</t>
  </si>
  <si>
    <t>NUEVO</t>
  </si>
  <si>
    <t>TASA TEF</t>
  </si>
  <si>
    <t>En el año 2019:</t>
  </si>
  <si>
    <t>Pagos ventas año 2019</t>
  </si>
  <si>
    <t>Pagos proveedores año 2019</t>
  </si>
  <si>
    <t>Pagos Honorarios año 2019</t>
  </si>
  <si>
    <t>Pagos Sueldos año 2019</t>
  </si>
  <si>
    <t>Pago Prevision año 2019</t>
  </si>
  <si>
    <t>Retiros año 2019</t>
  </si>
  <si>
    <t>Multa fiscal año 2019</t>
  </si>
  <si>
    <t>CM AF año 2019</t>
  </si>
  <si>
    <t>Depreciacion Tributaria Año 2019</t>
  </si>
  <si>
    <t>En Diciembre 2019</t>
  </si>
  <si>
    <t>Costo de venta Año 2019</t>
  </si>
  <si>
    <t>CONTROL</t>
  </si>
  <si>
    <t>DDAN</t>
  </si>
  <si>
    <t>Desde el 01.01.2017</t>
  </si>
  <si>
    <t>Hasta el 31.12.2016</t>
  </si>
  <si>
    <t>Saldo Inicial</t>
  </si>
  <si>
    <t xml:space="preserve">Saldo Actualizado </t>
  </si>
  <si>
    <t xml:space="preserve">SALDOS </t>
  </si>
  <si>
    <t xml:space="preserve">Retiros </t>
  </si>
  <si>
    <t>Comentario:</t>
  </si>
  <si>
    <t>Según LEY 21.210 (LIR)</t>
  </si>
  <si>
    <t>Según LEY 21.256 ( 3 AÑOS TRANSITORIOS)</t>
  </si>
  <si>
    <t>Artículo 14D3 letra k)</t>
  </si>
  <si>
    <t>ACTIVO FIJO A VALOR FINANCIERO</t>
  </si>
  <si>
    <t>ACTIVO FIJO A VALOR TRIBUTARIO</t>
  </si>
  <si>
    <t>A VALOR DEL ART 41 DE LA LIR</t>
  </si>
  <si>
    <t>EXISTENCIAS A VALOR FINANCIERO</t>
  </si>
  <si>
    <t>EXISTENCIAS A VALOR TRIBUTARIO</t>
  </si>
  <si>
    <t>CODIGO 646 F22 AT 2020</t>
  </si>
  <si>
    <t>PERCIBIDO UNA FACTURA DEL AÑO 2019</t>
  </si>
  <si>
    <t>DIFERENCIA</t>
  </si>
  <si>
    <t>S/CALCULO</t>
  </si>
  <si>
    <t>SEGÚN RRE</t>
  </si>
  <si>
    <t>14 B "Parcialmente Integrado"</t>
  </si>
  <si>
    <t>14 B</t>
  </si>
  <si>
    <t>REGISTRO DE RENTA EMPRESARIAL</t>
  </si>
  <si>
    <t>RAI INICIAL</t>
  </si>
  <si>
    <t>(-) CAPITAL PAGADO</t>
  </si>
  <si>
    <t>(-) REX (POSITIVO)</t>
  </si>
  <si>
    <t>(+) RETIROS PROVISORIOS</t>
  </si>
  <si>
    <t>REVERSO DEL RAI</t>
  </si>
  <si>
    <t>IDPC AT 2020</t>
  </si>
  <si>
    <t>CM ( por cada retiro o distribucion)</t>
  </si>
  <si>
    <t>Crédito de GR no afectos (pagados)</t>
  </si>
  <si>
    <t>Multa Fiscal</t>
  </si>
  <si>
    <t>AL</t>
  </si>
  <si>
    <t xml:space="preserve">EJERCICIO N°2 (14 D N° 3) </t>
  </si>
  <si>
    <t>IMPUESTO 40%</t>
  </si>
  <si>
    <t>ESTE AJUSTE SOLO LO REALIZAN LOS EX 14 A</t>
  </si>
  <si>
    <t>SUPUESTO</t>
  </si>
  <si>
    <t>a contar del 01/01/2017 NO SUJETO A RESTITUCION</t>
  </si>
  <si>
    <t>a contar del 01/01/2017 SUJETO A RESTITUCION</t>
  </si>
  <si>
    <t>Balance de 8 columnas o Libro de Caja</t>
  </si>
  <si>
    <t>Contabilidad Completa</t>
  </si>
  <si>
    <t>Contabilidad Simplificada</t>
  </si>
  <si>
    <t>Libro de Caja</t>
  </si>
  <si>
    <t>Recuadro N° 7 del Formulario 22 AT 2021 (Ingreso Diferido)</t>
  </si>
  <si>
    <t>REGISTRO DE OPERACIONES</t>
  </si>
  <si>
    <t>N° CORRELATIVO</t>
  </si>
  <si>
    <t>TIPO OPERACIÓN (FLUJO INGRESO = 1; FLUJO EGRESO = 2)</t>
  </si>
  <si>
    <t>N° DE DOCUMENTO</t>
  </si>
  <si>
    <t>TIPO DOCUMENTO</t>
  </si>
  <si>
    <t>RUT EMISOR</t>
  </si>
  <si>
    <t>FECHA OPERACIÓN</t>
  </si>
  <si>
    <t>GLOSA DE OPERACIÓN</t>
  </si>
  <si>
    <t>MONTO TOTAL FLUJO DE INGRESO O EGRESO</t>
  </si>
  <si>
    <t>MONTO QUE AFECTA LA BASE IMPONIBLE</t>
  </si>
  <si>
    <t>SEGÚN BANCO</t>
  </si>
  <si>
    <t>Resolución 14/2021 + 31/2021</t>
  </si>
  <si>
    <t>CON CONTABILIDAD COMPLETA</t>
  </si>
  <si>
    <t>CON CONTABILIDAD SIMPLIFICADA</t>
  </si>
  <si>
    <t>SUJETO A RESTITUCION</t>
  </si>
  <si>
    <t>DJ 1941</t>
  </si>
  <si>
    <t>DJ 1939 AT 2020</t>
  </si>
  <si>
    <t>IUS FUT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</si>
</sst>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2" formatCode="_ &quot;$&quot;* #,##0_ ;_ &quot;$&quot;* \-#,##0_ ;_ &quot;$&quot;* &quot;-&quot;_ ;_ @_ "/>
    <numFmt numFmtId="41" formatCode="_ * #,##0_ ;_ * \-#,##0_ ;_ * &quot;-&quot;_ ;_ @_ "/>
    <numFmt numFmtId="164" formatCode="[$-340A]d&quot; de &quot;mmmm&quot; de &quot;yyyy;@"/>
    <numFmt numFmtId="165" formatCode="0.0%"/>
    <numFmt numFmtId="166" formatCode="0.000000"/>
    <numFmt numFmtId="167" formatCode="_ * #,##0.000000_ ;_ * \-#,##0.000000_ ;_ * &quot;-&quot;_ ;_ @_ "/>
    <numFmt numFmtId="168" formatCode="_ * #,##0.00_ ;_ * \-#,##0.00_ ;_ * &quot;-&quot;_ ;_ @_ "/>
    <numFmt numFmtId="169" formatCode="#,##0;\(#,##0\)"/>
    <numFmt numFmtId="170" formatCode="0.00000"/>
    <numFmt numFmtId="171" formatCode="0.000%"/>
    <numFmt numFmtId="172" formatCode="#,##0;[Red]\(#,##0\)"/>
    <numFmt numFmtId="173" formatCode="_-* #,##0.00\ _$_-;\-* #,##0.00\ _$_-;_-* &quot;-&quot;??\ _$_-;_-@_-"/>
    <numFmt numFmtId="174" formatCode="_-&quot;$&quot;* #,##0.00_-;\-&quot;$&quot;* #,##0.00_-;_-&quot;$&quot;* &quot;-&quot;??_-;_-@_-"/>
    <numFmt numFmtId="175" formatCode="_ * #,##0.0000_ ;_ * \-#,##0.0000_ ;_ * &quot;-&quot;_ ;_ @_ "/>
    <numFmt numFmtId="176" formatCode="_ * #,##0.000_ ;_ * \-#,##0.000_ ;_ * &quot;-&quot;_ ;_ @_ "/>
    <numFmt numFmtId="177" formatCode="0.0"/>
    <numFmt numFmtId="178" formatCode="_(* #,##0.00_);_(* \(#,##0.00\);_(* &quot;-&quot;??_);_(@_)"/>
    <numFmt numFmtId="179" formatCode="00000"/>
    <numFmt numFmtId="180" formatCode="_(* #,##0_);_(* \(#,##0\);_(* &quot;-&quot;??_);_(@_)"/>
    <numFmt numFmtId="181" formatCode="0.000"/>
  </numFmts>
  <fonts count="164"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b/>
      <sz val="11"/>
      <color rgb="FFFF0000"/>
      <name val="Times New Roman"/>
      <family val="1"/>
    </font>
    <font>
      <sz val="8"/>
      <name val="Calibri"/>
      <family val="2"/>
      <scheme val="minor"/>
    </font>
    <font>
      <sz val="12"/>
      <color theme="1"/>
      <name val="Times New Roman"/>
      <family val="1"/>
    </font>
    <font>
      <b/>
      <sz val="12"/>
      <color theme="1"/>
      <name val="Times New Roman"/>
      <family val="1"/>
    </font>
    <font>
      <sz val="12"/>
      <color rgb="FFFF0000"/>
      <name val="Times New Roman"/>
      <family val="1"/>
    </font>
    <font>
      <b/>
      <sz val="12"/>
      <color rgb="FFFF0000"/>
      <name val="Times New Roman"/>
      <family val="1"/>
    </font>
    <font>
      <b/>
      <sz val="12"/>
      <name val="Times New Roman"/>
      <family val="1"/>
    </font>
    <font>
      <sz val="11"/>
      <name val="Times New Roman"/>
      <family val="1"/>
    </font>
    <font>
      <b/>
      <sz val="11"/>
      <name val="Calibri"/>
      <family val="2"/>
      <scheme val="minor"/>
    </font>
    <font>
      <sz val="48"/>
      <name val="Times New Roman"/>
      <family val="1"/>
    </font>
    <font>
      <b/>
      <sz val="12"/>
      <name val="Calibri"/>
      <family val="2"/>
      <scheme val="minor"/>
    </font>
    <font>
      <b/>
      <sz val="11"/>
      <name val="Times New Roman"/>
      <family val="1"/>
    </font>
    <font>
      <b/>
      <sz val="16"/>
      <name val="Times New Roman"/>
      <family val="1"/>
    </font>
    <font>
      <b/>
      <sz val="16"/>
      <color theme="1"/>
      <name val="Times New Roman"/>
      <family val="1"/>
    </font>
    <font>
      <b/>
      <u/>
      <sz val="16"/>
      <name val="Times New Roman"/>
      <family val="1"/>
    </font>
    <font>
      <sz val="16"/>
      <color theme="1"/>
      <name val="Times New Roman"/>
      <family val="1"/>
    </font>
    <font>
      <b/>
      <u/>
      <sz val="16"/>
      <color theme="1"/>
      <name val="Times New Roman"/>
      <family val="1"/>
    </font>
    <font>
      <b/>
      <sz val="16"/>
      <color rgb="FFFF0000"/>
      <name val="Times New Roman"/>
      <family val="1"/>
    </font>
    <font>
      <b/>
      <u/>
      <sz val="11"/>
      <color rgb="FFFF0000"/>
      <name val="Times New Roman"/>
      <family val="1"/>
    </font>
    <font>
      <b/>
      <sz val="18"/>
      <color rgb="FFFF0000"/>
      <name val="Times New Roman"/>
      <family val="1"/>
    </font>
    <font>
      <b/>
      <sz val="14"/>
      <color theme="1"/>
      <name val="Times New Roman"/>
      <family val="1"/>
    </font>
    <font>
      <sz val="14"/>
      <color theme="1"/>
      <name val="Times New Roman"/>
      <family val="1"/>
    </font>
    <font>
      <sz val="16"/>
      <color theme="1"/>
      <name val="Bookman Old Style"/>
      <family val="1"/>
    </font>
    <font>
      <b/>
      <sz val="16"/>
      <color theme="1"/>
      <name val="Bookman Old Style"/>
      <family val="1"/>
    </font>
    <font>
      <b/>
      <sz val="24"/>
      <color theme="1"/>
      <name val="Bookman Old Style"/>
      <family val="1"/>
    </font>
    <font>
      <b/>
      <sz val="24"/>
      <color theme="1"/>
      <name val="Calibri"/>
      <family val="2"/>
      <scheme val="minor"/>
    </font>
    <font>
      <sz val="24"/>
      <color theme="1"/>
      <name val="Calibri"/>
      <family val="2"/>
      <scheme val="minor"/>
    </font>
    <font>
      <sz val="16"/>
      <name val="Bookman Old Style"/>
      <family val="1"/>
    </font>
    <font>
      <b/>
      <sz val="16"/>
      <color rgb="FFFF0000"/>
      <name val="Bookman Old Style"/>
      <family val="1"/>
    </font>
    <font>
      <u/>
      <sz val="11"/>
      <color theme="10"/>
      <name val="Calibri"/>
      <family val="2"/>
      <scheme val="minor"/>
    </font>
    <font>
      <b/>
      <u/>
      <sz val="14"/>
      <color rgb="FF00B050"/>
      <name val="Bookman Old Style"/>
      <family val="1"/>
    </font>
    <font>
      <b/>
      <sz val="14"/>
      <color rgb="FF00B050"/>
      <name val="Bookman Old Style"/>
      <family val="1"/>
    </font>
    <font>
      <b/>
      <sz val="18"/>
      <color theme="1"/>
      <name val="Times New Roman"/>
      <family val="1"/>
    </font>
    <font>
      <sz val="18"/>
      <color theme="1"/>
      <name val="Calibri"/>
      <family val="2"/>
      <scheme val="minor"/>
    </font>
    <font>
      <b/>
      <sz val="18"/>
      <color theme="1"/>
      <name val="Verdana"/>
      <family val="2"/>
    </font>
    <font>
      <b/>
      <sz val="12"/>
      <color theme="1"/>
      <name val="Verdana"/>
      <family val="2"/>
    </font>
    <font>
      <b/>
      <sz val="12"/>
      <color rgb="FFFF0000"/>
      <name val="Verdana"/>
      <family val="2"/>
    </font>
    <font>
      <b/>
      <sz val="14"/>
      <color theme="1"/>
      <name val="Verdana"/>
      <family val="2"/>
    </font>
    <font>
      <b/>
      <sz val="16"/>
      <color theme="1"/>
      <name val="Verdana"/>
      <family val="2"/>
    </font>
    <font>
      <sz val="16"/>
      <name val="Times New Roman"/>
      <family val="1"/>
    </font>
    <font>
      <b/>
      <sz val="20"/>
      <color theme="1"/>
      <name val="Times New Roman"/>
      <family val="1"/>
    </font>
    <font>
      <b/>
      <sz val="14"/>
      <color rgb="FFFF0000"/>
      <name val="Times New Roman"/>
      <family val="1"/>
    </font>
    <font>
      <sz val="20"/>
      <color theme="1"/>
      <name val="Calibri"/>
      <family val="2"/>
      <scheme val="minor"/>
    </font>
    <font>
      <sz val="11"/>
      <color rgb="FFFF0000"/>
      <name val="Times New Roman"/>
      <family val="1"/>
    </font>
    <font>
      <sz val="18"/>
      <color theme="1"/>
      <name val="Times New Roman"/>
      <family val="1"/>
    </font>
    <font>
      <b/>
      <u val="singleAccounting"/>
      <sz val="16"/>
      <color theme="1"/>
      <name val="Times New Roman"/>
      <family val="1"/>
    </font>
    <font>
      <b/>
      <u/>
      <sz val="12"/>
      <color theme="1"/>
      <name val="Times New Roman"/>
      <family val="1"/>
    </font>
    <font>
      <b/>
      <u/>
      <sz val="16"/>
      <color rgb="FFFF0000"/>
      <name val="Times New Roman"/>
      <family val="1"/>
    </font>
    <font>
      <sz val="16"/>
      <color rgb="FFFF0000"/>
      <name val="Times New Roman"/>
      <family val="1"/>
    </font>
    <font>
      <b/>
      <sz val="12.1"/>
      <color rgb="FFFF0000"/>
      <name val="Times New Roman"/>
      <family val="1"/>
    </font>
    <font>
      <b/>
      <sz val="16"/>
      <name val="Bookman Old Style"/>
      <family val="1"/>
    </font>
    <font>
      <b/>
      <u/>
      <sz val="16"/>
      <name val="Bookman Old Style"/>
      <family val="1"/>
    </font>
    <font>
      <b/>
      <u/>
      <sz val="16"/>
      <color theme="1"/>
      <name val="Bookman Old Style"/>
      <family val="1"/>
    </font>
    <font>
      <sz val="11"/>
      <color theme="1"/>
      <name val="Verdana"/>
      <family val="2"/>
    </font>
    <font>
      <sz val="10"/>
      <name val="Times New Roman"/>
      <family val="1"/>
    </font>
    <font>
      <b/>
      <sz val="14"/>
      <name val="Verdana"/>
      <family val="2"/>
    </font>
    <font>
      <sz val="10"/>
      <name val="Verdana"/>
      <family val="2"/>
    </font>
    <font>
      <b/>
      <sz val="10"/>
      <color rgb="FFFF0000"/>
      <name val="Verdana"/>
      <family val="2"/>
    </font>
    <font>
      <b/>
      <sz val="12"/>
      <color theme="9" tint="-0.249977111117893"/>
      <name val="Verdana"/>
      <family val="2"/>
    </font>
    <font>
      <b/>
      <sz val="7"/>
      <name val="Verdana"/>
      <family val="2"/>
    </font>
    <font>
      <strike/>
      <sz val="10"/>
      <name val="Verdana"/>
      <family val="2"/>
    </font>
    <font>
      <b/>
      <sz val="20"/>
      <name val="Verdana"/>
      <family val="2"/>
    </font>
    <font>
      <sz val="10"/>
      <color theme="1"/>
      <name val="Verdana"/>
      <family val="2"/>
    </font>
    <font>
      <b/>
      <sz val="16"/>
      <name val="Verdana"/>
      <family val="2"/>
    </font>
    <font>
      <b/>
      <sz val="18"/>
      <name val="Verdana"/>
      <family val="2"/>
    </font>
    <font>
      <sz val="10"/>
      <name val="Arial"/>
      <family val="2"/>
    </font>
    <font>
      <b/>
      <sz val="9"/>
      <name val="Verdana"/>
      <family val="2"/>
    </font>
    <font>
      <b/>
      <sz val="12"/>
      <color rgb="FF0070C0"/>
      <name val="Verdana"/>
      <family val="2"/>
    </font>
    <font>
      <b/>
      <sz val="10"/>
      <name val="Verdana"/>
      <family val="2"/>
    </font>
    <font>
      <b/>
      <sz val="12"/>
      <name val="Verdana"/>
      <family val="2"/>
    </font>
    <font>
      <b/>
      <sz val="11"/>
      <color theme="1"/>
      <name val="Verdana"/>
      <family val="2"/>
    </font>
    <font>
      <sz val="16"/>
      <name val="Verdana"/>
      <family val="2"/>
    </font>
    <font>
      <b/>
      <sz val="6"/>
      <name val="Verdana"/>
      <family val="2"/>
    </font>
    <font>
      <b/>
      <sz val="8"/>
      <color theme="10"/>
      <name val="Verdana"/>
      <family val="2"/>
    </font>
    <font>
      <b/>
      <sz val="10"/>
      <color rgb="FF0070C0"/>
      <name val="Verdana"/>
      <family val="2"/>
    </font>
    <font>
      <sz val="11"/>
      <color rgb="FFFF0000"/>
      <name val="Verdana"/>
      <family val="2"/>
    </font>
    <font>
      <b/>
      <sz val="11"/>
      <color rgb="FFFF0000"/>
      <name val="Verdana"/>
      <family val="2"/>
    </font>
    <font>
      <b/>
      <strike/>
      <sz val="6"/>
      <color rgb="FFFF0000"/>
      <name val="Verdana"/>
      <family val="2"/>
    </font>
    <font>
      <b/>
      <strike/>
      <sz val="10"/>
      <name val="Verdana"/>
      <family val="2"/>
    </font>
    <font>
      <b/>
      <sz val="6"/>
      <color rgb="FF00B050"/>
      <name val="Verdana"/>
      <family val="2"/>
    </font>
    <font>
      <sz val="6"/>
      <name val="Verdana"/>
      <family val="2"/>
    </font>
    <font>
      <b/>
      <sz val="6"/>
      <color rgb="FFFF0000"/>
      <name val="Verdana"/>
      <family val="2"/>
    </font>
    <font>
      <b/>
      <sz val="11"/>
      <name val="Verdana"/>
      <family val="2"/>
    </font>
    <font>
      <b/>
      <sz val="12"/>
      <color rgb="FF00B050"/>
      <name val="Verdana"/>
      <family val="2"/>
    </font>
    <font>
      <b/>
      <strike/>
      <sz val="12"/>
      <color rgb="FF0070C0"/>
      <name val="Verdana"/>
      <family val="2"/>
    </font>
    <font>
      <b/>
      <sz val="10"/>
      <color theme="1"/>
      <name val="Verdana"/>
      <family val="2"/>
    </font>
    <font>
      <b/>
      <sz val="6"/>
      <color theme="1"/>
      <name val="Verdana"/>
      <family val="2"/>
    </font>
    <font>
      <b/>
      <sz val="7"/>
      <color theme="1"/>
      <name val="Verdana"/>
      <family val="2"/>
    </font>
    <font>
      <sz val="10"/>
      <color rgb="FF000000"/>
      <name val="Verdana"/>
      <family val="2"/>
    </font>
    <font>
      <b/>
      <sz val="10"/>
      <color rgb="FF000000"/>
      <name val="Verdana"/>
      <family val="2"/>
    </font>
    <font>
      <sz val="11"/>
      <name val="Calibri"/>
      <family val="2"/>
    </font>
    <font>
      <b/>
      <sz val="14"/>
      <color rgb="FFFF0000"/>
      <name val="Calibri"/>
      <family val="2"/>
    </font>
    <font>
      <sz val="16"/>
      <name val="Calibri"/>
      <family val="2"/>
    </font>
    <font>
      <sz val="12"/>
      <name val="Arial"/>
      <family val="2"/>
    </font>
    <font>
      <b/>
      <sz val="11"/>
      <name val="Calibri"/>
      <family val="2"/>
    </font>
    <font>
      <b/>
      <sz val="18"/>
      <name val="Calibri"/>
      <family val="2"/>
    </font>
    <font>
      <b/>
      <sz val="14"/>
      <name val="Calibri"/>
      <family val="2"/>
    </font>
    <font>
      <sz val="14"/>
      <name val="Arial"/>
      <family val="2"/>
    </font>
    <font>
      <b/>
      <sz val="12"/>
      <name val="Calibri"/>
      <family val="2"/>
    </font>
    <font>
      <sz val="12"/>
      <name val="Calibri"/>
      <family val="2"/>
    </font>
    <font>
      <b/>
      <sz val="24"/>
      <name val="Calibri"/>
      <family val="2"/>
    </font>
    <font>
      <sz val="14"/>
      <name val="Calibri"/>
      <family val="2"/>
    </font>
    <font>
      <sz val="18"/>
      <name val="Calibri"/>
      <family val="2"/>
    </font>
    <font>
      <sz val="22"/>
      <name val="Calibri"/>
      <family val="2"/>
    </font>
    <font>
      <b/>
      <sz val="12"/>
      <color rgb="FFFF0000"/>
      <name val="Calibri"/>
      <family val="2"/>
    </font>
    <font>
      <sz val="11"/>
      <color rgb="FFFF0000"/>
      <name val="Calibri"/>
      <family val="2"/>
      <scheme val="minor"/>
    </font>
    <font>
      <sz val="10"/>
      <name val="Arial"/>
      <family val="2"/>
      <charset val="1"/>
    </font>
    <font>
      <b/>
      <sz val="18"/>
      <name val="Arial"/>
      <family val="2"/>
    </font>
    <font>
      <sz val="18"/>
      <name val="Arial"/>
      <family val="2"/>
    </font>
    <font>
      <b/>
      <sz val="18"/>
      <color rgb="FFFF0000"/>
      <name val="Arial"/>
      <family val="2"/>
    </font>
    <font>
      <sz val="18"/>
      <color rgb="FFFF0000"/>
      <name val="Arial"/>
      <family val="2"/>
    </font>
    <font>
      <u/>
      <sz val="10"/>
      <color theme="10"/>
      <name val="Arial"/>
      <family val="2"/>
      <charset val="1"/>
    </font>
    <font>
      <sz val="11"/>
      <name val="Calibri"/>
      <family val="2"/>
      <scheme val="minor"/>
    </font>
    <font>
      <sz val="11"/>
      <color theme="0"/>
      <name val="Calibri"/>
      <family val="2"/>
      <scheme val="minor"/>
    </font>
    <font>
      <b/>
      <sz val="16"/>
      <color rgb="FFFF0000"/>
      <name val="Verdana"/>
      <family val="2"/>
    </font>
    <font>
      <u/>
      <sz val="11"/>
      <name val="Calibri"/>
      <family val="2"/>
      <scheme val="minor"/>
    </font>
    <font>
      <sz val="12"/>
      <color theme="1"/>
      <name val="Arial"/>
      <family val="2"/>
    </font>
    <font>
      <sz val="11"/>
      <color theme="1"/>
      <name val="Calibri"/>
      <family val="2"/>
    </font>
    <font>
      <sz val="10"/>
      <color theme="1"/>
      <name val="Arial"/>
      <family val="2"/>
    </font>
    <font>
      <sz val="18"/>
      <name val="Calibri"/>
      <family val="2"/>
      <scheme val="minor"/>
    </font>
    <font>
      <b/>
      <sz val="14"/>
      <name val="Calibri"/>
      <family val="2"/>
      <scheme val="minor"/>
    </font>
    <font>
      <b/>
      <sz val="16"/>
      <name val="Calibri"/>
      <family val="2"/>
    </font>
    <font>
      <b/>
      <sz val="18"/>
      <color rgb="FFFF0000"/>
      <name val="Calibri"/>
      <family val="2"/>
    </font>
    <font>
      <b/>
      <sz val="20"/>
      <name val="Calibri"/>
      <family val="2"/>
    </font>
    <font>
      <sz val="24"/>
      <name val="Calibri"/>
      <family val="2"/>
    </font>
    <font>
      <sz val="8"/>
      <name val="Arial"/>
      <family val="2"/>
    </font>
    <font>
      <b/>
      <sz val="10"/>
      <name val="Arial"/>
      <family val="2"/>
    </font>
    <font>
      <b/>
      <sz val="8"/>
      <name val="Arial"/>
      <family val="2"/>
    </font>
    <font>
      <sz val="8"/>
      <color rgb="FFFF0000"/>
      <name val="Arial"/>
      <family val="2"/>
    </font>
    <font>
      <sz val="8"/>
      <name val="Arial Narrow"/>
      <family val="2"/>
    </font>
    <font>
      <sz val="12"/>
      <name val="Arial Narrow"/>
      <family val="2"/>
    </font>
    <font>
      <sz val="12"/>
      <color rgb="FFFF0000"/>
      <name val="Arial"/>
      <family val="2"/>
    </font>
    <font>
      <b/>
      <sz val="12"/>
      <name val="Arial Narrow"/>
      <family val="2"/>
    </font>
    <font>
      <b/>
      <sz val="8"/>
      <color rgb="FFFF0000"/>
      <name val="Arial"/>
      <family val="2"/>
    </font>
    <font>
      <b/>
      <sz val="8"/>
      <color rgb="FFFF0000"/>
      <name val="Arial Narrow"/>
      <family val="2"/>
    </font>
    <font>
      <b/>
      <sz val="20"/>
      <name val="Calibri"/>
      <family val="2"/>
      <scheme val="minor"/>
    </font>
    <font>
      <b/>
      <sz val="48"/>
      <color rgb="FFFF0000"/>
      <name val="Times New Roman"/>
      <family val="1"/>
    </font>
    <font>
      <b/>
      <u val="singleAccounting"/>
      <sz val="12"/>
      <color theme="1"/>
      <name val="Times New Roman"/>
      <family val="1"/>
    </font>
    <font>
      <b/>
      <u val="singleAccounting"/>
      <sz val="12"/>
      <color rgb="FFFF0000"/>
      <name val="Times New Roman"/>
      <family val="1"/>
    </font>
    <font>
      <b/>
      <u/>
      <sz val="12"/>
      <color rgb="FFFF0000"/>
      <name val="Times New Roman"/>
      <family val="1"/>
    </font>
    <font>
      <sz val="12"/>
      <name val="Times New Roman"/>
      <family val="1"/>
    </font>
    <font>
      <b/>
      <u val="singleAccounting"/>
      <sz val="11"/>
      <color rgb="FFFF0000"/>
      <name val="Times New Roman"/>
      <family val="1"/>
    </font>
    <font>
      <b/>
      <u/>
      <sz val="11"/>
      <color theme="1"/>
      <name val="Times New Roman"/>
      <family val="1"/>
    </font>
    <font>
      <u/>
      <sz val="12"/>
      <color theme="1"/>
      <name val="Times New Roman"/>
      <family val="1"/>
    </font>
    <font>
      <b/>
      <sz val="18"/>
      <name val="Times New Roman"/>
      <family val="1"/>
    </font>
    <font>
      <sz val="16"/>
      <color theme="1"/>
      <name val="Calibri"/>
      <family val="2"/>
      <scheme val="minor"/>
    </font>
    <font>
      <b/>
      <u val="singleAccounting"/>
      <sz val="16"/>
      <color rgb="FFFF0000"/>
      <name val="Times New Roman"/>
      <family val="1"/>
    </font>
    <font>
      <b/>
      <sz val="16"/>
      <color rgb="FF002060"/>
      <name val="Verdana"/>
      <family val="2"/>
    </font>
    <font>
      <b/>
      <sz val="12"/>
      <color rgb="FF002060"/>
      <name val="Verdana"/>
      <family val="2"/>
    </font>
    <font>
      <b/>
      <sz val="16"/>
      <color theme="9" tint="-0.249977111117893"/>
      <name val="Verdana"/>
      <family val="2"/>
    </font>
    <font>
      <b/>
      <sz val="16"/>
      <color rgb="FF00B050"/>
      <name val="Verdana"/>
      <family val="2"/>
    </font>
    <font>
      <sz val="11"/>
      <color rgb="FF002060"/>
      <name val="Verdana"/>
      <family val="2"/>
    </font>
    <font>
      <sz val="16"/>
      <color theme="1"/>
      <name val="Verdana"/>
      <family val="2"/>
    </font>
    <font>
      <b/>
      <sz val="16"/>
      <color rgb="FF0070C0"/>
      <name val="Verdana"/>
      <family val="2"/>
    </font>
    <font>
      <sz val="16"/>
      <color rgb="FF002060"/>
      <name val="Verdana"/>
      <family val="2"/>
    </font>
    <font>
      <b/>
      <sz val="22"/>
      <name val="Verdana"/>
      <family val="2"/>
    </font>
    <font>
      <sz val="11"/>
      <name val="Verdana"/>
      <family val="2"/>
    </font>
    <font>
      <b/>
      <sz val="20"/>
      <color rgb="FFFF0000"/>
      <name val="Times New Roman"/>
      <family val="1"/>
    </font>
    <font>
      <sz val="16"/>
      <color rgb="FFFF0000"/>
      <name val="Verdana"/>
      <family val="2"/>
    </font>
    <font>
      <b/>
      <sz val="14"/>
      <name val="Times New Roman"/>
      <family val="1"/>
    </font>
  </fonts>
  <fills count="16">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9" tint="0.59999389629810485"/>
        <bgColor indexed="64"/>
      </patternFill>
    </fill>
    <fill>
      <patternFill patternType="lightDown">
        <fgColor auto="1"/>
        <bgColor theme="0"/>
      </patternFill>
    </fill>
    <fill>
      <patternFill patternType="lightDown"/>
    </fill>
    <fill>
      <patternFill patternType="solid">
        <fgColor rgb="FF00B050"/>
        <bgColor indexed="64"/>
      </patternFill>
    </fill>
    <fill>
      <patternFill patternType="lightDown">
        <fgColor auto="1"/>
        <bgColor theme="9" tint="0.59999389629810485"/>
      </patternFill>
    </fill>
    <fill>
      <patternFill patternType="lightDown">
        <fgColor auto="1"/>
      </patternFill>
    </fill>
    <fill>
      <patternFill patternType="lightDown">
        <bgColor theme="9" tint="0.59999389629810485"/>
      </patternFill>
    </fill>
    <fill>
      <patternFill patternType="solid">
        <fgColor theme="0" tint="-4.9989318521683403E-2"/>
        <bgColor indexed="64"/>
      </patternFill>
    </fill>
    <fill>
      <patternFill patternType="lightDown">
        <bgColor theme="0"/>
      </patternFill>
    </fill>
    <fill>
      <patternFill patternType="solid">
        <fgColor theme="9" tint="0.39997558519241921"/>
        <bgColor indexed="64"/>
      </patternFill>
    </fill>
    <fill>
      <patternFill patternType="solid">
        <fgColor theme="5" tint="0.79998168889431442"/>
        <bgColor indexed="64"/>
      </patternFill>
    </fill>
  </fills>
  <borders count="12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auto="1"/>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auto="1"/>
      </right>
      <top style="thin">
        <color indexed="64"/>
      </top>
      <bottom style="medium">
        <color auto="1"/>
      </bottom>
      <diagonal/>
    </border>
    <border>
      <left/>
      <right/>
      <top style="thin">
        <color auto="1"/>
      </top>
      <bottom/>
      <diagonal/>
    </border>
    <border>
      <left/>
      <right/>
      <top style="thin">
        <color indexed="64"/>
      </top>
      <bottom style="double">
        <color indexed="64"/>
      </bottom>
      <diagonal/>
    </border>
    <border>
      <left/>
      <right style="thin">
        <color indexed="64"/>
      </right>
      <top style="medium">
        <color indexed="64"/>
      </top>
      <bottom style="medium">
        <color indexed="64"/>
      </bottom>
      <diagonal/>
    </border>
    <border>
      <left/>
      <right/>
      <top/>
      <bottom style="thin">
        <color auto="1"/>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indexed="64"/>
      </left>
      <right style="thin">
        <color auto="1"/>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auto="1"/>
      </right>
      <top style="medium">
        <color indexed="64"/>
      </top>
      <bottom style="medium">
        <color indexed="64"/>
      </bottom>
      <diagonal/>
    </border>
    <border>
      <left style="hair">
        <color auto="1"/>
      </left>
      <right style="hair">
        <color auto="1"/>
      </right>
      <top style="medium">
        <color indexed="64"/>
      </top>
      <bottom style="medium">
        <color indexed="64"/>
      </bottom>
      <diagonal/>
    </border>
    <border>
      <left style="hair">
        <color auto="1"/>
      </left>
      <right style="medium">
        <color indexed="64"/>
      </right>
      <top style="medium">
        <color indexed="64"/>
      </top>
      <bottom style="medium">
        <color indexed="64"/>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top/>
      <bottom style="double">
        <color indexed="64"/>
      </bottom>
      <diagonal/>
    </border>
    <border>
      <left style="medium">
        <color indexed="64"/>
      </left>
      <right style="thin">
        <color indexed="64"/>
      </right>
      <top/>
      <bottom style="thin">
        <color indexed="64"/>
      </bottom>
      <diagonal/>
    </border>
    <border>
      <left style="thin">
        <color auto="1"/>
      </left>
      <right style="medium">
        <color indexed="64"/>
      </right>
      <top/>
      <bottom style="thin">
        <color auto="1"/>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rgb="FF0033CC"/>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thin">
        <color indexed="64"/>
      </bottom>
      <diagonal/>
    </border>
    <border>
      <left style="medium">
        <color rgb="FF0033CC"/>
      </left>
      <right/>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style="medium">
        <color rgb="FF0033CC"/>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hair">
        <color rgb="FF0033CC"/>
      </bottom>
      <diagonal/>
    </border>
    <border>
      <left/>
      <right/>
      <top style="hair">
        <color indexed="64"/>
      </top>
      <bottom style="thin">
        <color indexed="64"/>
      </bottom>
      <diagonal/>
    </border>
    <border>
      <left style="thin">
        <color indexed="64"/>
      </left>
      <right style="medium">
        <color indexed="64"/>
      </right>
      <top style="hair">
        <color rgb="FF0033CC"/>
      </top>
      <bottom style="thin">
        <color indexed="64"/>
      </bottom>
      <diagonal/>
    </border>
    <border>
      <left style="thin">
        <color indexed="64"/>
      </left>
      <right/>
      <top style="hair">
        <color rgb="FF0033CC"/>
      </top>
      <bottom style="hair">
        <color rgb="FF0033CC"/>
      </bottom>
      <diagonal/>
    </border>
    <border>
      <left style="medium">
        <color indexed="64"/>
      </left>
      <right style="thick">
        <color rgb="FF0033CC"/>
      </right>
      <top style="medium">
        <color indexed="64"/>
      </top>
      <bottom/>
      <diagonal/>
    </border>
    <border>
      <left style="thick">
        <color rgb="FF0033CC"/>
      </left>
      <right style="medium">
        <color indexed="64"/>
      </right>
      <top style="medium">
        <color indexed="64"/>
      </top>
      <bottom/>
      <diagonal/>
    </border>
    <border>
      <left style="medium">
        <color indexed="64"/>
      </left>
      <right style="thick">
        <color rgb="FF0033CC"/>
      </right>
      <top/>
      <bottom style="medium">
        <color indexed="64"/>
      </bottom>
      <diagonal/>
    </border>
    <border>
      <left style="thick">
        <color rgb="FF0033CC"/>
      </left>
      <right style="medium">
        <color indexed="64"/>
      </right>
      <top/>
      <bottom style="medium">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hair">
        <color auto="1"/>
      </right>
      <top style="medium">
        <color indexed="64"/>
      </top>
      <bottom/>
      <diagonal/>
    </border>
    <border>
      <left style="hair">
        <color auto="1"/>
      </left>
      <right style="hair">
        <color auto="1"/>
      </right>
      <top style="medium">
        <color indexed="64"/>
      </top>
      <bottom/>
      <diagonal/>
    </border>
    <border>
      <left style="hair">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hair">
        <color auto="1"/>
      </right>
      <top/>
      <bottom style="hair">
        <color auto="1"/>
      </bottom>
      <diagonal/>
    </border>
    <border>
      <left style="hair">
        <color auto="1"/>
      </left>
      <right style="medium">
        <color indexed="64"/>
      </right>
      <top/>
      <bottom style="hair">
        <color auto="1"/>
      </bottom>
      <diagonal/>
    </border>
    <border>
      <left style="medium">
        <color indexed="64"/>
      </left>
      <right style="hair">
        <color indexed="64"/>
      </right>
      <top style="hair">
        <color indexed="64"/>
      </top>
      <bottom style="medium">
        <color indexed="64"/>
      </bottom>
      <diagonal/>
    </border>
    <border>
      <left style="hair">
        <color auto="1"/>
      </left>
      <right style="hair">
        <color auto="1"/>
      </right>
      <top/>
      <bottom style="medium">
        <color indexed="64"/>
      </bottom>
      <diagonal/>
    </border>
    <border>
      <left style="hair">
        <color indexed="64"/>
      </left>
      <right style="hair">
        <color indexed="64"/>
      </right>
      <top style="hair">
        <color indexed="64"/>
      </top>
      <bottom style="medium">
        <color indexed="64"/>
      </bottom>
      <diagonal/>
    </border>
    <border>
      <left style="hair">
        <color auto="1"/>
      </left>
      <right style="medium">
        <color indexed="64"/>
      </right>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hair">
        <color rgb="FF0033CC"/>
      </bottom>
      <diagonal/>
    </border>
    <border>
      <left/>
      <right style="thin">
        <color indexed="64"/>
      </right>
      <top/>
      <bottom style="hair">
        <color rgb="FF0033CC"/>
      </bottom>
      <diagonal/>
    </border>
    <border>
      <left style="medium">
        <color indexed="64"/>
      </left>
      <right style="medium">
        <color indexed="64"/>
      </right>
      <top style="hair">
        <color rgb="FF0033CC"/>
      </top>
      <bottom style="thin">
        <color indexed="64"/>
      </bottom>
      <diagonal/>
    </border>
    <border>
      <left style="medium">
        <color indexed="64"/>
      </left>
      <right style="medium">
        <color indexed="64"/>
      </right>
      <top style="thin">
        <color indexed="64"/>
      </top>
      <bottom style="hair">
        <color rgb="FF0033CC"/>
      </bottom>
      <diagonal/>
    </border>
    <border>
      <left style="medium">
        <color indexed="64"/>
      </left>
      <right style="medium">
        <color indexed="64"/>
      </right>
      <top style="thin">
        <color indexed="64"/>
      </top>
      <bottom style="thin">
        <color indexed="64"/>
      </bottom>
      <diagonal/>
    </border>
  </borders>
  <cellStyleXfs count="14">
    <xf numFmtId="0" fontId="0" fillId="0" borderId="0"/>
    <xf numFmtId="41"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0" fontId="33" fillId="0" borderId="0" applyNumberFormat="0" applyFill="0" applyBorder="0" applyAlignment="0" applyProtection="0"/>
    <xf numFmtId="0" fontId="58" fillId="0" borderId="0"/>
    <xf numFmtId="173" fontId="58" fillId="0" borderId="0" applyFont="0" applyFill="0" applyBorder="0" applyAlignment="0" applyProtection="0"/>
    <xf numFmtId="0" fontId="69" fillId="0" borderId="0"/>
    <xf numFmtId="174" fontId="1" fillId="0" borderId="0" applyFont="0" applyFill="0" applyBorder="0" applyAlignment="0" applyProtection="0"/>
    <xf numFmtId="0" fontId="110" fillId="0" borderId="0"/>
    <xf numFmtId="0" fontId="1" fillId="0" borderId="0"/>
    <xf numFmtId="9" fontId="1" fillId="0" borderId="0" applyFont="0" applyFill="0" applyBorder="0" applyAlignment="0" applyProtection="0"/>
    <xf numFmtId="0" fontId="115" fillId="0" borderId="0" applyNumberFormat="0" applyFill="0" applyBorder="0" applyAlignment="0" applyProtection="0"/>
    <xf numFmtId="178" fontId="69" fillId="0" borderId="0" applyFont="0" applyFill="0" applyBorder="0" applyAlignment="0" applyProtection="0"/>
  </cellStyleXfs>
  <cellXfs count="1854">
    <xf numFmtId="0" fontId="0" fillId="0" borderId="0" xfId="0"/>
    <xf numFmtId="0" fontId="2" fillId="2" borderId="0" xfId="0" applyFont="1" applyFill="1"/>
    <xf numFmtId="0" fontId="3" fillId="2" borderId="0" xfId="0" applyFont="1" applyFill="1"/>
    <xf numFmtId="0" fontId="4" fillId="2" borderId="0" xfId="0" applyFont="1" applyFill="1"/>
    <xf numFmtId="41" fontId="2" fillId="2" borderId="0" xfId="1" applyFont="1" applyFill="1"/>
    <xf numFmtId="0" fontId="2" fillId="2" borderId="0" xfId="0" applyFont="1" applyFill="1" applyBorder="1"/>
    <xf numFmtId="41" fontId="2" fillId="2" borderId="0" xfId="0" applyNumberFormat="1" applyFont="1" applyFill="1"/>
    <xf numFmtId="0" fontId="6" fillId="2" borderId="0" xfId="0" applyFont="1" applyFill="1"/>
    <xf numFmtId="0" fontId="7" fillId="2" borderId="0" xfId="0" applyFont="1" applyFill="1"/>
    <xf numFmtId="0" fontId="8" fillId="2" borderId="0" xfId="0" applyFont="1" applyFill="1"/>
    <xf numFmtId="0" fontId="6" fillId="2" borderId="5" xfId="0" applyFont="1" applyFill="1" applyBorder="1"/>
    <xf numFmtId="0" fontId="8" fillId="2" borderId="7" xfId="0" applyFont="1" applyFill="1" applyBorder="1"/>
    <xf numFmtId="0" fontId="6" fillId="2" borderId="8" xfId="0" applyFont="1" applyFill="1" applyBorder="1"/>
    <xf numFmtId="0" fontId="6" fillId="2" borderId="0" xfId="0" applyFont="1" applyFill="1" applyBorder="1"/>
    <xf numFmtId="0" fontId="8" fillId="2" borderId="9" xfId="0" applyFont="1" applyFill="1" applyBorder="1"/>
    <xf numFmtId="0" fontId="6" fillId="2" borderId="10" xfId="0" applyFont="1" applyFill="1" applyBorder="1"/>
    <xf numFmtId="0" fontId="8" fillId="2" borderId="12" xfId="0" applyFont="1" applyFill="1" applyBorder="1"/>
    <xf numFmtId="0" fontId="7" fillId="2" borderId="0" xfId="0" applyFont="1" applyFill="1" applyBorder="1"/>
    <xf numFmtId="41" fontId="6" fillId="2" borderId="0" xfId="1" applyFont="1" applyFill="1"/>
    <xf numFmtId="41" fontId="6" fillId="2" borderId="6" xfId="1" applyFont="1" applyFill="1" applyBorder="1"/>
    <xf numFmtId="41" fontId="6" fillId="2" borderId="0" xfId="1" applyFont="1" applyFill="1" applyBorder="1"/>
    <xf numFmtId="41" fontId="6" fillId="2" borderId="11" xfId="1" applyFont="1" applyFill="1" applyBorder="1"/>
    <xf numFmtId="0" fontId="11" fillId="2" borderId="0" xfId="0" applyFont="1" applyFill="1"/>
    <xf numFmtId="0" fontId="18" fillId="2" borderId="0" xfId="0" applyFont="1" applyFill="1"/>
    <xf numFmtId="0" fontId="16" fillId="2" borderId="0" xfId="0" applyFont="1" applyFill="1"/>
    <xf numFmtId="0" fontId="19" fillId="2" borderId="0" xfId="0" applyFont="1" applyFill="1"/>
    <xf numFmtId="0" fontId="20" fillId="2" borderId="0" xfId="0" applyFont="1" applyFill="1"/>
    <xf numFmtId="42" fontId="19" fillId="2" borderId="0" xfId="0" applyNumberFormat="1" applyFont="1" applyFill="1"/>
    <xf numFmtId="0" fontId="21" fillId="2" borderId="0" xfId="0" applyFont="1" applyFill="1"/>
    <xf numFmtId="0" fontId="17" fillId="2" borderId="0" xfId="0" applyFont="1" applyFill="1"/>
    <xf numFmtId="41" fontId="17" fillId="2" borderId="0" xfId="1" applyFont="1" applyFill="1"/>
    <xf numFmtId="42" fontId="17" fillId="2" borderId="0" xfId="0" applyNumberFormat="1" applyFont="1" applyFill="1"/>
    <xf numFmtId="0" fontId="22" fillId="2" borderId="0" xfId="0" applyFont="1" applyFill="1"/>
    <xf numFmtId="49" fontId="23" fillId="2" borderId="0" xfId="0" applyNumberFormat="1" applyFont="1" applyFill="1" applyAlignment="1">
      <alignment horizontal="center"/>
    </xf>
    <xf numFmtId="0" fontId="17" fillId="2" borderId="0" xfId="0" applyFont="1" applyFill="1" applyAlignment="1">
      <alignment horizontal="center"/>
    </xf>
    <xf numFmtId="0" fontId="2" fillId="2" borderId="8" xfId="0" applyFont="1" applyFill="1" applyBorder="1"/>
    <xf numFmtId="42" fontId="2" fillId="2" borderId="0" xfId="2" applyFont="1" applyFill="1" applyBorder="1"/>
    <xf numFmtId="41" fontId="17" fillId="2" borderId="0" xfId="1" applyFont="1" applyFill="1" applyBorder="1"/>
    <xf numFmtId="41" fontId="19" fillId="2" borderId="0" xfId="1" applyFont="1" applyFill="1" applyBorder="1"/>
    <xf numFmtId="0" fontId="26" fillId="2" borderId="0" xfId="0" applyFont="1" applyFill="1"/>
    <xf numFmtId="0" fontId="27" fillId="2" borderId="0" xfId="0" applyFont="1" applyFill="1"/>
    <xf numFmtId="0" fontId="34" fillId="2" borderId="0" xfId="4" applyFont="1" applyFill="1"/>
    <xf numFmtId="0" fontId="35" fillId="2" borderId="0" xfId="0" applyFont="1" applyFill="1"/>
    <xf numFmtId="168" fontId="19" fillId="2" borderId="0" xfId="1" applyNumberFormat="1" applyFont="1" applyFill="1"/>
    <xf numFmtId="41" fontId="16" fillId="2" borderId="0" xfId="1" applyFont="1" applyFill="1"/>
    <xf numFmtId="41" fontId="2" fillId="2" borderId="0" xfId="0" applyNumberFormat="1" applyFont="1" applyFill="1" applyBorder="1"/>
    <xf numFmtId="42" fontId="43" fillId="2" borderId="0" xfId="0" applyNumberFormat="1" applyFont="1" applyFill="1"/>
    <xf numFmtId="0" fontId="43" fillId="2" borderId="0" xfId="0" applyFont="1" applyFill="1"/>
    <xf numFmtId="41" fontId="9" fillId="2" borderId="0" xfId="0" applyNumberFormat="1" applyFont="1" applyFill="1"/>
    <xf numFmtId="0" fontId="17" fillId="2" borderId="29" xfId="0" applyFont="1" applyFill="1" applyBorder="1"/>
    <xf numFmtId="0" fontId="3" fillId="2" borderId="0" xfId="0" applyFont="1" applyFill="1" applyBorder="1"/>
    <xf numFmtId="0" fontId="4" fillId="2" borderId="0" xfId="0" applyFont="1" applyFill="1" applyBorder="1"/>
    <xf numFmtId="41" fontId="2" fillId="2" borderId="0" xfId="1" applyFont="1" applyFill="1" applyBorder="1"/>
    <xf numFmtId="42" fontId="21" fillId="2" borderId="0" xfId="0" applyNumberFormat="1" applyFont="1" applyFill="1"/>
    <xf numFmtId="164" fontId="17" fillId="2" borderId="0" xfId="0" applyNumberFormat="1" applyFont="1" applyFill="1" applyAlignment="1">
      <alignment horizontal="right"/>
    </xf>
    <xf numFmtId="164" fontId="17" fillId="2" borderId="0" xfId="0" applyNumberFormat="1" applyFont="1" applyFill="1"/>
    <xf numFmtId="41" fontId="19" fillId="2" borderId="0" xfId="1" applyFont="1" applyFill="1"/>
    <xf numFmtId="42" fontId="17" fillId="2" borderId="0" xfId="0" applyNumberFormat="1" applyFont="1" applyFill="1" applyAlignment="1">
      <alignment horizontal="right"/>
    </xf>
    <xf numFmtId="9" fontId="17" fillId="2" borderId="0" xfId="3" applyFont="1" applyFill="1" applyBorder="1"/>
    <xf numFmtId="9" fontId="17" fillId="2" borderId="0" xfId="3" applyFont="1" applyFill="1"/>
    <xf numFmtId="42" fontId="49" fillId="2" borderId="0" xfId="0" applyNumberFormat="1" applyFont="1" applyFill="1"/>
    <xf numFmtId="0" fontId="48" fillId="2" borderId="0" xfId="0" applyFont="1" applyFill="1" applyAlignment="1">
      <alignment horizontal="center" vertical="center"/>
    </xf>
    <xf numFmtId="0" fontId="51" fillId="2" borderId="0" xfId="0" applyFont="1" applyFill="1"/>
    <xf numFmtId="42" fontId="52" fillId="2" borderId="0" xfId="0" applyNumberFormat="1" applyFont="1" applyFill="1"/>
    <xf numFmtId="41" fontId="17" fillId="2" borderId="0" xfId="0" applyNumberFormat="1" applyFont="1" applyFill="1"/>
    <xf numFmtId="41" fontId="43" fillId="2" borderId="0" xfId="1" applyFont="1" applyFill="1"/>
    <xf numFmtId="0" fontId="21" fillId="2" borderId="2" xfId="0" applyFont="1" applyFill="1" applyBorder="1"/>
    <xf numFmtId="0" fontId="21" fillId="2" borderId="3" xfId="0" applyFont="1" applyFill="1" applyBorder="1"/>
    <xf numFmtId="0" fontId="16" fillId="2" borderId="4" xfId="0" applyFont="1" applyFill="1" applyBorder="1"/>
    <xf numFmtId="42" fontId="17" fillId="2" borderId="29" xfId="0" applyNumberFormat="1" applyFont="1" applyFill="1" applyBorder="1"/>
    <xf numFmtId="41" fontId="17" fillId="2" borderId="29" xfId="1" applyFont="1" applyFill="1" applyBorder="1"/>
    <xf numFmtId="168" fontId="17" fillId="2" borderId="29" xfId="1" applyNumberFormat="1" applyFont="1" applyFill="1" applyBorder="1"/>
    <xf numFmtId="0" fontId="7" fillId="2" borderId="2" xfId="0" applyFont="1" applyFill="1" applyBorder="1"/>
    <xf numFmtId="41" fontId="7" fillId="2" borderId="3" xfId="1" applyFont="1" applyFill="1" applyBorder="1"/>
    <xf numFmtId="0" fontId="9" fillId="2" borderId="4" xfId="0" applyFont="1" applyFill="1" applyBorder="1"/>
    <xf numFmtId="41" fontId="21" fillId="2" borderId="0" xfId="0" applyNumberFormat="1" applyFont="1" applyFill="1"/>
    <xf numFmtId="0" fontId="54" fillId="2" borderId="0" xfId="0" applyFont="1" applyFill="1" applyAlignment="1">
      <alignment horizontal="right"/>
    </xf>
    <xf numFmtId="0" fontId="3" fillId="2" borderId="0" xfId="0" applyFont="1" applyFill="1" applyBorder="1" applyAlignment="1">
      <alignment horizontal="center" vertical="center"/>
    </xf>
    <xf numFmtId="0" fontId="21" fillId="2" borderId="0" xfId="0" applyFont="1" applyFill="1" applyBorder="1" applyAlignment="1">
      <alignment horizontal="center"/>
    </xf>
    <xf numFmtId="172" fontId="57" fillId="0" borderId="0" xfId="0" applyNumberFormat="1" applyFont="1"/>
    <xf numFmtId="172" fontId="60" fillId="0" borderId="70" xfId="0" applyNumberFormat="1" applyFont="1" applyBorder="1" applyAlignment="1">
      <alignment vertical="center"/>
    </xf>
    <xf numFmtId="172" fontId="60" fillId="0" borderId="71" xfId="0" applyNumberFormat="1" applyFont="1" applyBorder="1" applyAlignment="1">
      <alignment vertical="center"/>
    </xf>
    <xf numFmtId="172" fontId="60" fillId="0" borderId="72" xfId="0" applyNumberFormat="1" applyFont="1" applyBorder="1" applyAlignment="1">
      <alignment vertical="center"/>
    </xf>
    <xf numFmtId="172" fontId="61" fillId="0" borderId="17" xfId="0" applyNumberFormat="1" applyFont="1" applyBorder="1" applyAlignment="1">
      <alignment horizontal="center" vertical="center"/>
    </xf>
    <xf numFmtId="172" fontId="63" fillId="6" borderId="18" xfId="6" applyNumberFormat="1" applyFont="1" applyFill="1" applyBorder="1" applyAlignment="1">
      <alignment horizontal="center" vertical="center" wrapText="1"/>
    </xf>
    <xf numFmtId="172" fontId="61" fillId="0" borderId="43" xfId="0" applyNumberFormat="1" applyFont="1" applyBorder="1" applyAlignment="1">
      <alignment horizontal="center" vertical="center"/>
    </xf>
    <xf numFmtId="172" fontId="63" fillId="7" borderId="21" xfId="0" applyNumberFormat="1" applyFont="1" applyFill="1" applyBorder="1" applyAlignment="1">
      <alignment horizontal="center" vertical="center"/>
    </xf>
    <xf numFmtId="172" fontId="60" fillId="0" borderId="73" xfId="0" applyNumberFormat="1" applyFont="1" applyBorder="1"/>
    <xf numFmtId="172" fontId="60" fillId="0" borderId="74" xfId="0" applyNumberFormat="1" applyFont="1" applyBorder="1"/>
    <xf numFmtId="172" fontId="60" fillId="0" borderId="31" xfId="0" applyNumberFormat="1" applyFont="1" applyBorder="1"/>
    <xf numFmtId="172" fontId="61" fillId="0" borderId="75" xfId="0" applyNumberFormat="1" applyFont="1" applyBorder="1" applyAlignment="1">
      <alignment horizontal="center" vertical="center"/>
    </xf>
    <xf numFmtId="172" fontId="63" fillId="7" borderId="27" xfId="0" applyNumberFormat="1" applyFont="1" applyFill="1" applyBorder="1" applyAlignment="1">
      <alignment horizontal="center" vertical="center"/>
    </xf>
    <xf numFmtId="172" fontId="60" fillId="0" borderId="72" xfId="0" applyNumberFormat="1" applyFont="1" applyBorder="1"/>
    <xf numFmtId="172" fontId="63" fillId="7" borderId="18" xfId="0" applyNumberFormat="1" applyFont="1" applyFill="1" applyBorder="1" applyAlignment="1">
      <alignment horizontal="center" vertical="center"/>
    </xf>
    <xf numFmtId="172" fontId="60" fillId="0" borderId="73" xfId="0" applyNumberFormat="1" applyFont="1" applyBorder="1" applyAlignment="1">
      <alignment vertical="center"/>
    </xf>
    <xf numFmtId="172" fontId="60" fillId="0" borderId="31" xfId="0" applyNumberFormat="1" applyFont="1" applyBorder="1" applyAlignment="1">
      <alignment vertical="center"/>
    </xf>
    <xf numFmtId="172" fontId="60" fillId="0" borderId="80" xfId="0" applyNumberFormat="1" applyFont="1" applyBorder="1"/>
    <xf numFmtId="172" fontId="60" fillId="0" borderId="37" xfId="0" applyNumberFormat="1" applyFont="1" applyBorder="1"/>
    <xf numFmtId="172" fontId="61" fillId="0" borderId="20" xfId="0" applyNumberFormat="1" applyFont="1" applyBorder="1" applyAlignment="1">
      <alignment horizontal="center" vertical="center"/>
    </xf>
    <xf numFmtId="172" fontId="63" fillId="6" borderId="67" xfId="6" applyNumberFormat="1" applyFont="1" applyFill="1" applyBorder="1" applyAlignment="1">
      <alignment horizontal="center" vertical="center" wrapText="1"/>
    </xf>
    <xf numFmtId="172" fontId="63" fillId="6" borderId="67" xfId="6" applyNumberFormat="1" applyFont="1" applyFill="1" applyBorder="1" applyAlignment="1">
      <alignment vertical="center" wrapText="1"/>
    </xf>
    <xf numFmtId="172" fontId="63" fillId="6" borderId="83" xfId="6" applyNumberFormat="1" applyFont="1" applyFill="1" applyBorder="1" applyAlignment="1">
      <alignment vertical="center" wrapText="1"/>
    </xf>
    <xf numFmtId="172" fontId="71" fillId="0" borderId="18" xfId="0" applyNumberFormat="1" applyFont="1" applyBorder="1" applyAlignment="1">
      <alignment horizontal="center" vertical="center"/>
    </xf>
    <xf numFmtId="172" fontId="71" fillId="0" borderId="21" xfId="0" applyNumberFormat="1" applyFont="1" applyBorder="1" applyAlignment="1">
      <alignment horizontal="center" vertical="center"/>
    </xf>
    <xf numFmtId="172" fontId="61" fillId="5" borderId="14" xfId="0" applyNumberFormat="1" applyFont="1" applyFill="1" applyBorder="1" applyAlignment="1">
      <alignment horizontal="center" vertical="center"/>
    </xf>
    <xf numFmtId="172" fontId="73" fillId="5" borderId="15" xfId="0" applyNumberFormat="1" applyFont="1" applyFill="1" applyBorder="1" applyAlignment="1">
      <alignment horizontal="center" vertical="center"/>
    </xf>
    <xf numFmtId="49" fontId="40" fillId="0" borderId="21" xfId="0" applyNumberFormat="1" applyFont="1" applyBorder="1" applyAlignment="1">
      <alignment horizontal="center" vertical="center"/>
    </xf>
    <xf numFmtId="172" fontId="61" fillId="5" borderId="20" xfId="0" applyNumberFormat="1" applyFont="1" applyFill="1" applyBorder="1" applyAlignment="1">
      <alignment horizontal="center" vertical="center"/>
    </xf>
    <xf numFmtId="172" fontId="73" fillId="5" borderId="21" xfId="0" applyNumberFormat="1" applyFont="1" applyFill="1" applyBorder="1" applyAlignment="1">
      <alignment horizontal="center" vertical="center"/>
    </xf>
    <xf numFmtId="172" fontId="61" fillId="0" borderId="87" xfId="0" applyNumberFormat="1" applyFont="1" applyBorder="1" applyAlignment="1">
      <alignment horizontal="center" vertical="center"/>
    </xf>
    <xf numFmtId="49" fontId="40" fillId="0" borderId="88" xfId="0" applyNumberFormat="1" applyFont="1" applyBorder="1" applyAlignment="1">
      <alignment horizontal="center" vertical="center"/>
    </xf>
    <xf numFmtId="172" fontId="75" fillId="9" borderId="33" xfId="0" applyNumberFormat="1" applyFont="1" applyFill="1" applyBorder="1" applyAlignment="1">
      <alignment vertical="center"/>
    </xf>
    <xf numFmtId="172" fontId="75" fillId="9" borderId="34" xfId="0" applyNumberFormat="1" applyFont="1" applyFill="1" applyBorder="1" applyAlignment="1">
      <alignment vertical="center"/>
    </xf>
    <xf numFmtId="172" fontId="75" fillId="9" borderId="35" xfId="0" applyNumberFormat="1" applyFont="1" applyFill="1" applyBorder="1" applyAlignment="1">
      <alignment vertical="center"/>
    </xf>
    <xf numFmtId="172" fontId="57" fillId="12" borderId="0" xfId="0" applyNumberFormat="1" applyFont="1" applyFill="1"/>
    <xf numFmtId="172" fontId="39" fillId="12" borderId="0" xfId="0" applyNumberFormat="1" applyFont="1" applyFill="1"/>
    <xf numFmtId="172" fontId="76" fillId="12" borderId="0" xfId="5" applyNumberFormat="1" applyFont="1" applyFill="1"/>
    <xf numFmtId="172" fontId="78" fillId="12" borderId="0" xfId="5" applyNumberFormat="1" applyFont="1" applyFill="1"/>
    <xf numFmtId="172" fontId="79" fillId="4" borderId="0" xfId="0" applyNumberFormat="1" applyFont="1" applyFill="1"/>
    <xf numFmtId="172" fontId="80" fillId="4" borderId="0" xfId="0" applyNumberFormat="1" applyFont="1" applyFill="1"/>
    <xf numFmtId="172" fontId="78" fillId="12" borderId="0" xfId="0" applyNumberFormat="1" applyFont="1" applyFill="1"/>
    <xf numFmtId="172" fontId="78" fillId="0" borderId="17" xfId="5" applyNumberFormat="1" applyFont="1" applyBorder="1" applyAlignment="1">
      <alignment horizontal="center" vertical="center"/>
    </xf>
    <xf numFmtId="172" fontId="61" fillId="0" borderId="85" xfId="5" applyNumberFormat="1" applyFont="1" applyBorder="1" applyAlignment="1">
      <alignment horizontal="center" vertical="center"/>
    </xf>
    <xf numFmtId="172" fontId="61" fillId="0" borderId="17" xfId="5" applyNumberFormat="1" applyFont="1" applyBorder="1" applyAlignment="1">
      <alignment horizontal="center" vertical="center"/>
    </xf>
    <xf numFmtId="172" fontId="71" fillId="0" borderId="18" xfId="5" quotePrefix="1" applyNumberFormat="1" applyFont="1" applyBorder="1" applyAlignment="1">
      <alignment horizontal="center" vertical="center"/>
    </xf>
    <xf numFmtId="172" fontId="78" fillId="0" borderId="20" xfId="5" applyNumberFormat="1" applyFont="1" applyBorder="1" applyAlignment="1">
      <alignment horizontal="center" vertical="center"/>
    </xf>
    <xf numFmtId="172" fontId="61" fillId="0" borderId="38" xfId="5" applyNumberFormat="1" applyFont="1" applyBorder="1" applyAlignment="1">
      <alignment horizontal="center" vertical="center"/>
    </xf>
    <xf numFmtId="172" fontId="61" fillId="0" borderId="20" xfId="5" applyNumberFormat="1" applyFont="1" applyBorder="1" applyAlignment="1">
      <alignment horizontal="center" vertical="center"/>
    </xf>
    <xf numFmtId="172" fontId="71" fillId="0" borderId="21" xfId="5" quotePrefix="1" applyNumberFormat="1" applyFont="1" applyBorder="1" applyAlignment="1">
      <alignment horizontal="center" vertical="center"/>
    </xf>
    <xf numFmtId="172" fontId="61" fillId="0" borderId="98" xfId="5" applyNumberFormat="1" applyFont="1" applyBorder="1" applyAlignment="1">
      <alignment horizontal="center" vertical="center"/>
    </xf>
    <xf numFmtId="172" fontId="71" fillId="0" borderId="21" xfId="5" applyNumberFormat="1" applyFont="1" applyBorder="1" applyAlignment="1">
      <alignment horizontal="center" vertical="center"/>
    </xf>
    <xf numFmtId="172" fontId="61" fillId="0" borderId="23" xfId="5" applyNumberFormat="1" applyFont="1" applyBorder="1" applyAlignment="1">
      <alignment horizontal="center" vertical="center"/>
    </xf>
    <xf numFmtId="172" fontId="60" fillId="0" borderId="41" xfId="5" applyNumberFormat="1" applyFont="1" applyBorder="1" applyAlignment="1">
      <alignment vertical="center"/>
    </xf>
    <xf numFmtId="172" fontId="60" fillId="0" borderId="31" xfId="5" applyNumberFormat="1" applyFont="1" applyBorder="1" applyAlignment="1">
      <alignment vertical="center"/>
    </xf>
    <xf numFmtId="172" fontId="61" fillId="0" borderId="36" xfId="5" applyNumberFormat="1" applyFont="1" applyBorder="1" applyAlignment="1">
      <alignment horizontal="center" vertical="center"/>
    </xf>
    <xf numFmtId="172" fontId="61" fillId="0" borderId="43" xfId="5" applyNumberFormat="1" applyFont="1" applyBorder="1" applyAlignment="1">
      <alignment horizontal="center" vertical="center"/>
    </xf>
    <xf numFmtId="172" fontId="78" fillId="0" borderId="23" xfId="5" applyNumberFormat="1" applyFont="1" applyBorder="1" applyAlignment="1">
      <alignment horizontal="center" vertical="center"/>
    </xf>
    <xf numFmtId="172" fontId="61" fillId="0" borderId="39" xfId="5" applyNumberFormat="1" applyFont="1" applyBorder="1" applyAlignment="1">
      <alignment horizontal="center" vertical="center"/>
    </xf>
    <xf numFmtId="172" fontId="71" fillId="0" borderId="24" xfId="5" quotePrefix="1" applyNumberFormat="1" applyFont="1" applyBorder="1" applyAlignment="1">
      <alignment horizontal="center" vertical="center"/>
    </xf>
    <xf numFmtId="172" fontId="61" fillId="0" borderId="84" xfId="5" applyNumberFormat="1" applyFont="1" applyBorder="1" applyAlignment="1">
      <alignment horizontal="center" vertical="center"/>
    </xf>
    <xf numFmtId="49" fontId="40" fillId="0" borderId="18" xfId="5" quotePrefix="1" applyNumberFormat="1" applyFont="1" applyBorder="1" applyAlignment="1">
      <alignment horizontal="center" vertical="center"/>
    </xf>
    <xf numFmtId="49" fontId="40" fillId="0" borderId="46" xfId="5" quotePrefix="1" applyNumberFormat="1" applyFont="1" applyBorder="1" applyAlignment="1">
      <alignment horizontal="center" vertical="center"/>
    </xf>
    <xf numFmtId="172" fontId="78" fillId="0" borderId="13" xfId="5" applyNumberFormat="1" applyFont="1" applyBorder="1" applyAlignment="1">
      <alignment horizontal="center" vertical="center"/>
    </xf>
    <xf numFmtId="172" fontId="61" fillId="0" borderId="14" xfId="5" applyNumberFormat="1" applyFont="1" applyBorder="1" applyAlignment="1">
      <alignment horizontal="center" vertical="center"/>
    </xf>
    <xf numFmtId="172" fontId="73" fillId="0" borderId="15" xfId="5" quotePrefix="1" applyNumberFormat="1" applyFont="1" applyBorder="1" applyAlignment="1">
      <alignment horizontal="center" vertical="center"/>
    </xf>
    <xf numFmtId="172" fontId="78" fillId="0" borderId="43" xfId="5" applyNumberFormat="1" applyFont="1" applyBorder="1" applyAlignment="1">
      <alignment horizontal="center" vertical="center"/>
    </xf>
    <xf numFmtId="49" fontId="40" fillId="0" borderId="67" xfId="5" applyNumberFormat="1" applyFont="1" applyBorder="1" applyAlignment="1">
      <alignment horizontal="center" vertical="center"/>
    </xf>
    <xf numFmtId="49" fontId="40" fillId="0" borderId="21" xfId="5" quotePrefix="1" applyNumberFormat="1" applyFont="1" applyBorder="1" applyAlignment="1">
      <alignment horizontal="center" vertical="center"/>
    </xf>
    <xf numFmtId="172" fontId="78" fillId="0" borderId="26" xfId="5" applyNumberFormat="1" applyFont="1" applyBorder="1" applyAlignment="1">
      <alignment horizontal="center" vertical="center"/>
    </xf>
    <xf numFmtId="172" fontId="61" fillId="0" borderId="26" xfId="5" applyNumberFormat="1" applyFont="1" applyBorder="1" applyAlignment="1">
      <alignment horizontal="center" vertical="center"/>
    </xf>
    <xf numFmtId="49" fontId="40" fillId="0" borderId="27" xfId="5" quotePrefix="1" applyNumberFormat="1" applyFont="1" applyBorder="1" applyAlignment="1">
      <alignment horizontal="center" vertical="center"/>
    </xf>
    <xf numFmtId="172" fontId="76" fillId="13" borderId="13" xfId="5" applyNumberFormat="1" applyFont="1" applyFill="1" applyBorder="1" applyAlignment="1">
      <alignment horizontal="center" vertical="center"/>
    </xf>
    <xf numFmtId="172" fontId="78" fillId="5" borderId="14" xfId="5" applyNumberFormat="1" applyFont="1" applyFill="1" applyBorder="1" applyAlignment="1">
      <alignment horizontal="center" vertical="center"/>
    </xf>
    <xf numFmtId="172" fontId="61" fillId="5" borderId="14" xfId="5" applyNumberFormat="1" applyFont="1" applyFill="1" applyBorder="1" applyAlignment="1">
      <alignment horizontal="center" vertical="center"/>
    </xf>
    <xf numFmtId="172" fontId="73" fillId="5" borderId="15" xfId="5" quotePrefix="1" applyNumberFormat="1" applyFont="1" applyFill="1" applyBorder="1" applyAlignment="1">
      <alignment horizontal="center" vertical="center"/>
    </xf>
    <xf numFmtId="172" fontId="76" fillId="13" borderId="45" xfId="5" applyNumberFormat="1" applyFont="1" applyFill="1" applyBorder="1" applyAlignment="1">
      <alignment horizontal="center" vertical="center"/>
    </xf>
    <xf numFmtId="172" fontId="78" fillId="0" borderId="84" xfId="5" applyNumberFormat="1" applyFont="1" applyBorder="1" applyAlignment="1">
      <alignment horizontal="center" vertical="center"/>
    </xf>
    <xf numFmtId="172" fontId="73" fillId="12" borderId="0" xfId="5" applyNumberFormat="1" applyFont="1" applyFill="1" applyAlignment="1">
      <alignment horizontal="left" vertical="center"/>
    </xf>
    <xf numFmtId="172" fontId="76" fillId="13" borderId="23" xfId="5" applyNumberFormat="1" applyFont="1" applyFill="1" applyBorder="1" applyAlignment="1">
      <alignment horizontal="center" vertical="center"/>
    </xf>
    <xf numFmtId="172" fontId="78" fillId="0" borderId="39" xfId="5" applyNumberFormat="1" applyFont="1" applyBorder="1" applyAlignment="1">
      <alignment horizontal="center" vertical="center"/>
    </xf>
    <xf numFmtId="172" fontId="71" fillId="0" borderId="67" xfId="5" quotePrefix="1" applyNumberFormat="1" applyFont="1" applyBorder="1" applyAlignment="1">
      <alignment horizontal="center" vertical="center"/>
    </xf>
    <xf numFmtId="172" fontId="76" fillId="13" borderId="26" xfId="5" applyNumberFormat="1" applyFont="1" applyFill="1" applyBorder="1" applyAlignment="1">
      <alignment horizontal="center" vertical="center"/>
    </xf>
    <xf numFmtId="172" fontId="73" fillId="0" borderId="27" xfId="5" quotePrefix="1" applyNumberFormat="1" applyFont="1" applyBorder="1" applyAlignment="1">
      <alignment horizontal="center" vertical="center" wrapText="1"/>
    </xf>
    <xf numFmtId="172" fontId="57" fillId="12" borderId="11" xfId="0" applyNumberFormat="1" applyFont="1" applyFill="1" applyBorder="1"/>
    <xf numFmtId="172" fontId="73" fillId="12" borderId="0" xfId="5" applyNumberFormat="1" applyFont="1" applyFill="1"/>
    <xf numFmtId="172" fontId="57" fillId="5" borderId="45" xfId="0" applyNumberFormat="1" applyFont="1" applyFill="1" applyBorder="1"/>
    <xf numFmtId="172" fontId="78" fillId="5" borderId="45" xfId="5" applyNumberFormat="1" applyFont="1" applyFill="1" applyBorder="1" applyAlignment="1">
      <alignment horizontal="center" vertical="center"/>
    </xf>
    <xf numFmtId="172" fontId="76" fillId="11" borderId="45" xfId="5" applyNumberFormat="1" applyFont="1" applyFill="1" applyBorder="1" applyAlignment="1">
      <alignment horizontal="center" vertical="center"/>
    </xf>
    <xf numFmtId="172" fontId="72" fillId="11" borderId="45" xfId="5" applyNumberFormat="1" applyFont="1" applyFill="1" applyBorder="1" applyAlignment="1">
      <alignment horizontal="center" vertical="center"/>
    </xf>
    <xf numFmtId="172" fontId="61" fillId="5" borderId="45" xfId="5" applyNumberFormat="1" applyFont="1" applyFill="1" applyBorder="1" applyAlignment="1">
      <alignment horizontal="center" vertical="center" wrapText="1"/>
    </xf>
    <xf numFmtId="172" fontId="71" fillId="5" borderId="46" xfId="5" quotePrefix="1" applyNumberFormat="1" applyFont="1" applyFill="1" applyBorder="1" applyAlignment="1">
      <alignment horizontal="center" vertical="center"/>
    </xf>
    <xf numFmtId="172" fontId="61" fillId="0" borderId="20" xfId="5" applyNumberFormat="1" applyFont="1" applyBorder="1" applyAlignment="1">
      <alignment horizontal="center" vertical="center" wrapText="1"/>
    </xf>
    <xf numFmtId="172" fontId="79" fillId="12" borderId="0" xfId="0" applyNumberFormat="1" applyFont="1" applyFill="1"/>
    <xf numFmtId="172" fontId="79" fillId="0" borderId="0" xfId="0" applyNumberFormat="1" applyFont="1"/>
    <xf numFmtId="172" fontId="60" fillId="7" borderId="20" xfId="5" applyNumberFormat="1" applyFont="1" applyFill="1" applyBorder="1" applyAlignment="1">
      <alignment vertical="center" wrapText="1"/>
    </xf>
    <xf numFmtId="172" fontId="88" fillId="0" borderId="21" xfId="5" quotePrefix="1" applyNumberFormat="1" applyFont="1" applyBorder="1" applyAlignment="1">
      <alignment horizontal="center" vertical="center"/>
    </xf>
    <xf numFmtId="49" fontId="40" fillId="0" borderId="21" xfId="5" applyNumberFormat="1" applyFont="1" applyBorder="1" applyAlignment="1">
      <alignment horizontal="center" vertical="center"/>
    </xf>
    <xf numFmtId="172" fontId="57" fillId="12" borderId="0" xfId="0" applyNumberFormat="1" applyFont="1" applyFill="1" applyAlignment="1">
      <alignment vertical="center"/>
    </xf>
    <xf numFmtId="172" fontId="57" fillId="0" borderId="0" xfId="0" applyNumberFormat="1" applyFont="1" applyAlignment="1">
      <alignment vertical="center"/>
    </xf>
    <xf numFmtId="172" fontId="84" fillId="7" borderId="20" xfId="5" applyNumberFormat="1" applyFont="1" applyFill="1" applyBorder="1" applyAlignment="1">
      <alignment vertical="center" wrapText="1"/>
    </xf>
    <xf numFmtId="172" fontId="84" fillId="7" borderId="26" xfId="5" applyNumberFormat="1" applyFont="1" applyFill="1" applyBorder="1" applyAlignment="1">
      <alignment vertical="center" wrapText="1"/>
    </xf>
    <xf numFmtId="172" fontId="78" fillId="3" borderId="26" xfId="5" applyNumberFormat="1" applyFont="1" applyFill="1" applyBorder="1" applyAlignment="1">
      <alignment horizontal="center" vertical="center"/>
    </xf>
    <xf numFmtId="172" fontId="61" fillId="3" borderId="26" xfId="5" applyNumberFormat="1" applyFont="1" applyFill="1" applyBorder="1" applyAlignment="1">
      <alignment horizontal="center" vertical="center"/>
    </xf>
    <xf numFmtId="172" fontId="73" fillId="3" borderId="27" xfId="5" quotePrefix="1" applyNumberFormat="1" applyFont="1" applyFill="1" applyBorder="1" applyAlignment="1">
      <alignment horizontal="center" vertical="center"/>
    </xf>
    <xf numFmtId="172" fontId="57" fillId="12" borderId="6" xfId="0" applyNumberFormat="1" applyFont="1" applyFill="1" applyBorder="1"/>
    <xf numFmtId="172" fontId="66" fillId="12" borderId="0" xfId="0" applyNumberFormat="1" applyFont="1" applyFill="1"/>
    <xf numFmtId="172" fontId="76" fillId="0" borderId="25" xfId="5" quotePrefix="1" applyNumberFormat="1" applyFont="1" applyBorder="1" applyAlignment="1">
      <alignment horizontal="center" vertical="center"/>
    </xf>
    <xf numFmtId="172" fontId="84" fillId="0" borderId="26" xfId="5" applyNumberFormat="1" applyFont="1" applyBorder="1"/>
    <xf numFmtId="172" fontId="78" fillId="0" borderId="26" xfId="5" applyNumberFormat="1" applyFont="1" applyBorder="1"/>
    <xf numFmtId="172" fontId="84" fillId="0" borderId="27" xfId="5" applyNumberFormat="1" applyFont="1" applyBorder="1"/>
    <xf numFmtId="172" fontId="76" fillId="0" borderId="99" xfId="5" quotePrefix="1" applyNumberFormat="1" applyFont="1" applyBorder="1" applyAlignment="1">
      <alignment horizontal="center" vertical="center"/>
    </xf>
    <xf numFmtId="172" fontId="76" fillId="0" borderId="75" xfId="5" quotePrefix="1" applyNumberFormat="1" applyFont="1" applyBorder="1" applyAlignment="1">
      <alignment horizontal="center" vertical="center"/>
    </xf>
    <xf numFmtId="172" fontId="78" fillId="2" borderId="17" xfId="5" applyNumberFormat="1" applyFont="1" applyFill="1" applyBorder="1" applyAlignment="1">
      <alignment horizontal="center" vertical="center"/>
    </xf>
    <xf numFmtId="172" fontId="71" fillId="2" borderId="84" xfId="5" applyNumberFormat="1" applyFont="1" applyFill="1" applyBorder="1" applyAlignment="1">
      <alignment horizontal="center" vertical="center"/>
    </xf>
    <xf numFmtId="172" fontId="71" fillId="2" borderId="18" xfId="5" quotePrefix="1" applyNumberFormat="1" applyFont="1" applyFill="1" applyBorder="1" applyAlignment="1">
      <alignment horizontal="center" vertical="center"/>
    </xf>
    <xf numFmtId="49" fontId="40" fillId="2" borderId="36" xfId="5" applyNumberFormat="1" applyFont="1" applyFill="1" applyBorder="1" applyAlignment="1">
      <alignment horizontal="center" vertical="center"/>
    </xf>
    <xf numFmtId="172" fontId="71" fillId="2" borderId="21" xfId="5" quotePrefix="1" applyNumberFormat="1" applyFont="1" applyFill="1" applyBorder="1" applyAlignment="1">
      <alignment horizontal="center" vertical="center"/>
    </xf>
    <xf numFmtId="172" fontId="78" fillId="5" borderId="20" xfId="5" applyNumberFormat="1" applyFont="1" applyFill="1" applyBorder="1" applyAlignment="1">
      <alignment horizontal="center" vertical="center"/>
    </xf>
    <xf numFmtId="172" fontId="73" fillId="5" borderId="21" xfId="5" quotePrefix="1" applyNumberFormat="1" applyFont="1" applyFill="1" applyBorder="1" applyAlignment="1">
      <alignment horizontal="center" vertical="center"/>
    </xf>
    <xf numFmtId="172" fontId="73" fillId="5" borderId="36" xfId="5" applyNumberFormat="1" applyFont="1" applyFill="1" applyBorder="1" applyAlignment="1">
      <alignment horizontal="center" vertical="center"/>
    </xf>
    <xf numFmtId="172" fontId="78" fillId="2" borderId="23" xfId="0" applyNumberFormat="1" applyFont="1" applyFill="1" applyBorder="1"/>
    <xf numFmtId="172" fontId="73" fillId="2" borderId="21" xfId="5" quotePrefix="1" applyNumberFormat="1" applyFont="1" applyFill="1" applyBorder="1" applyAlignment="1">
      <alignment horizontal="center" vertical="center"/>
    </xf>
    <xf numFmtId="172" fontId="78" fillId="5" borderId="26" xfId="5" applyNumberFormat="1" applyFont="1" applyFill="1" applyBorder="1" applyAlignment="1">
      <alignment horizontal="center" vertical="center"/>
    </xf>
    <xf numFmtId="172" fontId="73" fillId="5" borderId="27" xfId="5" quotePrefix="1" applyNumberFormat="1" applyFont="1" applyFill="1" applyBorder="1" applyAlignment="1">
      <alignment horizontal="center" vertical="center"/>
    </xf>
    <xf numFmtId="172" fontId="76" fillId="2" borderId="20" xfId="5" applyNumberFormat="1" applyFont="1" applyFill="1" applyBorder="1" applyAlignment="1">
      <alignment horizontal="center" vertical="center"/>
    </xf>
    <xf numFmtId="172" fontId="76" fillId="2" borderId="26" xfId="5" applyNumberFormat="1" applyFont="1" applyFill="1" applyBorder="1" applyAlignment="1">
      <alignment horizontal="center" vertical="center"/>
    </xf>
    <xf numFmtId="172" fontId="93" fillId="12" borderId="0" xfId="0" applyNumberFormat="1" applyFont="1" applyFill="1"/>
    <xf numFmtId="172" fontId="78" fillId="0" borderId="0" xfId="0" applyNumberFormat="1" applyFont="1"/>
    <xf numFmtId="172" fontId="39" fillId="0" borderId="0" xfId="0" applyNumberFormat="1" applyFont="1"/>
    <xf numFmtId="0" fontId="94" fillId="2" borderId="0" xfId="7" applyFont="1" applyFill="1"/>
    <xf numFmtId="0" fontId="96" fillId="2" borderId="0" xfId="7" applyFont="1" applyFill="1"/>
    <xf numFmtId="0" fontId="97" fillId="2" borderId="31" xfId="7" quotePrefix="1" applyFont="1" applyFill="1" applyBorder="1" applyAlignment="1">
      <alignment horizontal="center"/>
    </xf>
    <xf numFmtId="0" fontId="94" fillId="2" borderId="0" xfId="7" quotePrefix="1" applyFont="1" applyFill="1" applyAlignment="1">
      <alignment horizontal="left"/>
    </xf>
    <xf numFmtId="0" fontId="94" fillId="2" borderId="36" xfId="7" applyFont="1" applyFill="1" applyBorder="1"/>
    <xf numFmtId="0" fontId="94" fillId="2" borderId="38" xfId="7" applyFont="1" applyFill="1" applyBorder="1"/>
    <xf numFmtId="0" fontId="94" fillId="2" borderId="37" xfId="7" applyFont="1" applyFill="1" applyBorder="1"/>
    <xf numFmtId="0" fontId="98" fillId="2" borderId="0" xfId="7" applyFont="1" applyFill="1"/>
    <xf numFmtId="0" fontId="100" fillId="2" borderId="0" xfId="7" applyFont="1" applyFill="1"/>
    <xf numFmtId="0" fontId="101" fillId="2" borderId="0" xfId="7" applyFont="1" applyFill="1"/>
    <xf numFmtId="0" fontId="69" fillId="2" borderId="0" xfId="7" applyFont="1" applyFill="1"/>
    <xf numFmtId="0" fontId="69" fillId="2" borderId="0" xfId="7" applyFont="1" applyFill="1" applyAlignment="1">
      <alignment horizontal="right"/>
    </xf>
    <xf numFmtId="0" fontId="69" fillId="2" borderId="0" xfId="7" applyFont="1" applyFill="1" applyAlignment="1">
      <alignment horizontal="center"/>
    </xf>
    <xf numFmtId="0" fontId="69" fillId="2" borderId="20" xfId="7" applyFont="1" applyFill="1" applyBorder="1"/>
    <xf numFmtId="0" fontId="99" fillId="2" borderId="0" xfId="7" applyFont="1" applyFill="1"/>
    <xf numFmtId="0" fontId="103" fillId="2" borderId="0" xfId="7" applyFont="1" applyFill="1"/>
    <xf numFmtId="175" fontId="100" fillId="2" borderId="0" xfId="1" applyNumberFormat="1" applyFont="1" applyFill="1"/>
    <xf numFmtId="175" fontId="100" fillId="2" borderId="0" xfId="1" applyNumberFormat="1" applyFont="1" applyFill="1" applyAlignment="1">
      <alignment horizontal="center" vertical="center"/>
    </xf>
    <xf numFmtId="175" fontId="105" fillId="2" borderId="0" xfId="1" applyNumberFormat="1" applyFont="1" applyFill="1" applyAlignment="1">
      <alignment horizontal="center" vertical="center"/>
    </xf>
    <xf numFmtId="175" fontId="105" fillId="2" borderId="0" xfId="1" applyNumberFormat="1" applyFont="1" applyFill="1"/>
    <xf numFmtId="175" fontId="105" fillId="2" borderId="0" xfId="1" applyNumberFormat="1" applyFont="1" applyFill="1" applyAlignment="1">
      <alignment horizontal="left" vertical="center"/>
    </xf>
    <xf numFmtId="0" fontId="95" fillId="2" borderId="43" xfId="7" applyFont="1" applyFill="1" applyBorder="1" applyAlignment="1">
      <alignment horizontal="center" vertical="center"/>
    </xf>
    <xf numFmtId="0" fontId="112" fillId="2" borderId="0" xfId="9" applyFont="1" applyFill="1"/>
    <xf numFmtId="0" fontId="113" fillId="2" borderId="0" xfId="9" applyFont="1" applyFill="1"/>
    <xf numFmtId="176" fontId="112" fillId="2" borderId="0" xfId="1" applyNumberFormat="1" applyFont="1" applyFill="1" applyBorder="1"/>
    <xf numFmtId="0" fontId="112" fillId="2" borderId="0" xfId="9" applyFont="1" applyFill="1" applyAlignment="1">
      <alignment vertical="center" wrapText="1"/>
    </xf>
    <xf numFmtId="176" fontId="112" fillId="2" borderId="0" xfId="1" applyNumberFormat="1" applyFont="1" applyFill="1" applyBorder="1" applyAlignment="1"/>
    <xf numFmtId="0" fontId="111" fillId="2" borderId="0" xfId="9" applyFont="1" applyFill="1" applyAlignment="1">
      <alignment horizontal="left" vertical="top" wrapText="1"/>
    </xf>
    <xf numFmtId="0" fontId="112" fillId="2" borderId="0" xfId="9" applyFont="1" applyFill="1" applyAlignment="1">
      <alignment vertical="top" wrapText="1"/>
    </xf>
    <xf numFmtId="176" fontId="112" fillId="2" borderId="0" xfId="1" applyNumberFormat="1" applyFont="1" applyFill="1"/>
    <xf numFmtId="176" fontId="111" fillId="2" borderId="110" xfId="1" applyNumberFormat="1" applyFont="1" applyFill="1" applyBorder="1"/>
    <xf numFmtId="176" fontId="111" fillId="2" borderId="64" xfId="1" applyNumberFormat="1" applyFont="1" applyFill="1" applyBorder="1"/>
    <xf numFmtId="176" fontId="111" fillId="2" borderId="108" xfId="1" applyNumberFormat="1" applyFont="1" applyFill="1" applyBorder="1"/>
    <xf numFmtId="0" fontId="112" fillId="2" borderId="107" xfId="0" applyFont="1" applyFill="1" applyBorder="1" applyAlignment="1">
      <alignment vertical="top" wrapText="1"/>
    </xf>
    <xf numFmtId="0" fontId="112" fillId="2" borderId="47" xfId="0" applyFont="1" applyFill="1" applyBorder="1" applyAlignment="1">
      <alignment vertical="top" wrapText="1"/>
    </xf>
    <xf numFmtId="0" fontId="112" fillId="2" borderId="63" xfId="0" applyFont="1" applyFill="1" applyBorder="1" applyAlignment="1">
      <alignment vertical="top" wrapText="1"/>
    </xf>
    <xf numFmtId="0" fontId="111" fillId="2" borderId="0" xfId="9" applyFont="1" applyFill="1"/>
    <xf numFmtId="41" fontId="112" fillId="2" borderId="0" xfId="1" applyFont="1" applyFill="1"/>
    <xf numFmtId="0" fontId="112" fillId="2" borderId="109" xfId="9" applyFont="1" applyFill="1" applyBorder="1"/>
    <xf numFmtId="41" fontId="112" fillId="2" borderId="47" xfId="9" applyNumberFormat="1" applyFont="1" applyFill="1" applyBorder="1"/>
    <xf numFmtId="176" fontId="112" fillId="2" borderId="47" xfId="9" applyNumberFormat="1" applyFont="1" applyFill="1" applyBorder="1"/>
    <xf numFmtId="41" fontId="112" fillId="2" borderId="110" xfId="1" applyFont="1" applyFill="1" applyBorder="1"/>
    <xf numFmtId="0" fontId="112" fillId="2" borderId="62" xfId="9" applyFont="1" applyFill="1" applyBorder="1"/>
    <xf numFmtId="41" fontId="112" fillId="2" borderId="63" xfId="9" applyNumberFormat="1" applyFont="1" applyFill="1" applyBorder="1"/>
    <xf numFmtId="176" fontId="112" fillId="2" borderId="63" xfId="9" applyNumberFormat="1" applyFont="1" applyFill="1" applyBorder="1"/>
    <xf numFmtId="41" fontId="112" fillId="2" borderId="64" xfId="1" applyFont="1" applyFill="1" applyBorder="1"/>
    <xf numFmtId="0" fontId="112" fillId="2" borderId="59" xfId="9" applyFont="1" applyFill="1" applyBorder="1"/>
    <xf numFmtId="41" fontId="112" fillId="2" borderId="60" xfId="9" applyNumberFormat="1" applyFont="1" applyFill="1" applyBorder="1"/>
    <xf numFmtId="176" fontId="112" fillId="2" borderId="60" xfId="9" applyNumberFormat="1" applyFont="1" applyFill="1" applyBorder="1"/>
    <xf numFmtId="41" fontId="112" fillId="2" borderId="61" xfId="1" applyFont="1" applyFill="1" applyBorder="1"/>
    <xf numFmtId="0" fontId="114" fillId="2" borderId="0" xfId="9" applyFont="1" applyFill="1"/>
    <xf numFmtId="0" fontId="100" fillId="2" borderId="43" xfId="7" applyFont="1" applyFill="1" applyBorder="1" applyAlignment="1">
      <alignment horizontal="center" vertical="center"/>
    </xf>
    <xf numFmtId="0" fontId="56" fillId="2" borderId="0" xfId="0" applyFont="1" applyFill="1"/>
    <xf numFmtId="0" fontId="31" fillId="2" borderId="0" xfId="0" applyFont="1" applyFill="1"/>
    <xf numFmtId="0" fontId="32" fillId="2" borderId="0" xfId="0" applyFont="1" applyFill="1" applyAlignment="1">
      <alignment horizontal="left"/>
    </xf>
    <xf numFmtId="0" fontId="31" fillId="2" borderId="0" xfId="0" applyFont="1" applyFill="1" applyAlignment="1">
      <alignment horizontal="right"/>
    </xf>
    <xf numFmtId="0" fontId="10" fillId="2" borderId="0" xfId="0" applyFont="1" applyFill="1"/>
    <xf numFmtId="42" fontId="13" fillId="2" borderId="0" xfId="2" applyFont="1" applyFill="1" applyBorder="1" applyAlignment="1">
      <alignment vertical="center"/>
    </xf>
    <xf numFmtId="42" fontId="13" fillId="2" borderId="0" xfId="2" applyFont="1" applyFill="1" applyBorder="1" applyAlignment="1">
      <alignment horizontal="center" vertical="center"/>
    </xf>
    <xf numFmtId="42" fontId="10" fillId="2" borderId="0" xfId="2" applyFont="1" applyFill="1" applyBorder="1" applyAlignment="1">
      <alignment horizontal="right" vertical="center"/>
    </xf>
    <xf numFmtId="42" fontId="15" fillId="2" borderId="13" xfId="2" applyFont="1" applyFill="1" applyBorder="1"/>
    <xf numFmtId="42" fontId="15" fillId="2" borderId="14" xfId="2" applyFont="1" applyFill="1" applyBorder="1"/>
    <xf numFmtId="42" fontId="15" fillId="2" borderId="15" xfId="2" applyFont="1" applyFill="1" applyBorder="1"/>
    <xf numFmtId="42" fontId="10" fillId="2" borderId="16" xfId="2" applyFont="1" applyFill="1" applyBorder="1"/>
    <xf numFmtId="41" fontId="16" fillId="2" borderId="17" xfId="1" applyFont="1" applyFill="1" applyBorder="1"/>
    <xf numFmtId="41" fontId="16" fillId="2" borderId="18" xfId="1" applyFont="1" applyFill="1" applyBorder="1"/>
    <xf numFmtId="42" fontId="10" fillId="2" borderId="19" xfId="2" applyFont="1" applyFill="1" applyBorder="1"/>
    <xf numFmtId="41" fontId="16" fillId="2" borderId="20" xfId="1" applyFont="1" applyFill="1" applyBorder="1"/>
    <xf numFmtId="41" fontId="16" fillId="2" borderId="21" xfId="1" applyFont="1" applyFill="1" applyBorder="1"/>
    <xf numFmtId="41" fontId="10" fillId="2" borderId="0" xfId="0" applyNumberFormat="1" applyFont="1" applyFill="1"/>
    <xf numFmtId="0" fontId="9" fillId="2" borderId="0" xfId="0" applyFont="1" applyFill="1"/>
    <xf numFmtId="41" fontId="17" fillId="2" borderId="20" xfId="1" applyFont="1" applyFill="1" applyBorder="1"/>
    <xf numFmtId="42" fontId="10" fillId="2" borderId="22" xfId="2" applyFont="1" applyFill="1" applyBorder="1"/>
    <xf numFmtId="41" fontId="16" fillId="2" borderId="23" xfId="1" applyFont="1" applyFill="1" applyBorder="1"/>
    <xf numFmtId="41" fontId="17" fillId="2" borderId="23" xfId="1" applyFont="1" applyFill="1" applyBorder="1"/>
    <xf numFmtId="41" fontId="16" fillId="2" borderId="24" xfId="1" applyFont="1" applyFill="1" applyBorder="1"/>
    <xf numFmtId="42" fontId="10" fillId="2" borderId="25" xfId="2" applyFont="1" applyFill="1" applyBorder="1"/>
    <xf numFmtId="41" fontId="16" fillId="2" borderId="26" xfId="1" applyFont="1" applyFill="1" applyBorder="1"/>
    <xf numFmtId="41" fontId="16" fillId="2" borderId="27" xfId="1" applyFont="1" applyFill="1" applyBorder="1"/>
    <xf numFmtId="42" fontId="15" fillId="2" borderId="16" xfId="2" applyFont="1" applyFill="1" applyBorder="1"/>
    <xf numFmtId="42" fontId="15" fillId="2" borderId="19" xfId="2" applyFont="1" applyFill="1" applyBorder="1"/>
    <xf numFmtId="42" fontId="15" fillId="2" borderId="25" xfId="2" applyFont="1" applyFill="1" applyBorder="1"/>
    <xf numFmtId="42" fontId="11" fillId="2" borderId="0" xfId="0" applyNumberFormat="1" applyFont="1" applyFill="1"/>
    <xf numFmtId="0" fontId="17" fillId="2" borderId="0" xfId="0" applyFont="1" applyFill="1" applyAlignment="1">
      <alignment horizontal="right"/>
    </xf>
    <xf numFmtId="42" fontId="17" fillId="2" borderId="0" xfId="2" applyFont="1" applyFill="1"/>
    <xf numFmtId="42" fontId="19" fillId="2" borderId="0" xfId="2" applyFont="1" applyFill="1"/>
    <xf numFmtId="42" fontId="17" fillId="2" borderId="29" xfId="2" applyFont="1" applyFill="1" applyBorder="1"/>
    <xf numFmtId="0" fontId="23" fillId="2" borderId="0" xfId="0" applyFont="1" applyFill="1"/>
    <xf numFmtId="42" fontId="21" fillId="2" borderId="0" xfId="2" applyFont="1" applyFill="1" applyBorder="1"/>
    <xf numFmtId="42" fontId="17" fillId="2" borderId="0" xfId="2" applyFont="1" applyFill="1" applyBorder="1"/>
    <xf numFmtId="0" fontId="116" fillId="2" borderId="0" xfId="0" applyFont="1" applyFill="1"/>
    <xf numFmtId="0" fontId="12" fillId="2" borderId="0" xfId="0" applyFont="1" applyFill="1"/>
    <xf numFmtId="0" fontId="116" fillId="2" borderId="28" xfId="0" applyFont="1" applyFill="1" applyBorder="1" applyAlignment="1">
      <alignment horizontal="center" vertical="center" wrapText="1"/>
    </xf>
    <xf numFmtId="41" fontId="123" fillId="2" borderId="0" xfId="1" applyFont="1" applyFill="1" applyAlignment="1">
      <alignment horizontal="right"/>
    </xf>
    <xf numFmtId="41" fontId="123" fillId="2" borderId="43" xfId="1" applyFont="1" applyFill="1" applyBorder="1"/>
    <xf numFmtId="41" fontId="123" fillId="2" borderId="43" xfId="1" applyFont="1" applyFill="1" applyBorder="1" applyAlignment="1">
      <alignment horizontal="right"/>
    </xf>
    <xf numFmtId="41" fontId="123" fillId="2" borderId="42" xfId="1" applyFont="1" applyFill="1" applyBorder="1" applyAlignment="1">
      <alignment horizontal="right"/>
    </xf>
    <xf numFmtId="41" fontId="123" fillId="2" borderId="41" xfId="1" applyFont="1" applyFill="1" applyBorder="1" applyAlignment="1">
      <alignment horizontal="right"/>
    </xf>
    <xf numFmtId="41" fontId="124" fillId="2" borderId="20" xfId="1" applyFont="1" applyFill="1" applyBorder="1"/>
    <xf numFmtId="41" fontId="96" fillId="2" borderId="0" xfId="1" applyFont="1" applyFill="1"/>
    <xf numFmtId="41" fontId="125" fillId="2" borderId="0" xfId="1" applyFont="1" applyFill="1"/>
    <xf numFmtId="41" fontId="125" fillId="2" borderId="29" xfId="1" applyFont="1" applyFill="1" applyBorder="1"/>
    <xf numFmtId="14" fontId="96" fillId="2" borderId="0" xfId="1" applyNumberFormat="1" applyFont="1" applyFill="1"/>
    <xf numFmtId="176" fontId="96" fillId="2" borderId="0" xfId="1" applyNumberFormat="1" applyFont="1" applyFill="1"/>
    <xf numFmtId="175" fontId="95" fillId="2" borderId="0" xfId="1" applyNumberFormat="1" applyFont="1" applyFill="1"/>
    <xf numFmtId="41" fontId="126" fillId="2" borderId="0" xfId="1" applyFont="1" applyFill="1"/>
    <xf numFmtId="41" fontId="127" fillId="2" borderId="43" xfId="1" applyNumberFormat="1" applyFont="1" applyFill="1" applyBorder="1" applyAlignment="1">
      <alignment horizontal="center" vertical="center"/>
    </xf>
    <xf numFmtId="41" fontId="127" fillId="2" borderId="0" xfId="1" applyNumberFormat="1" applyFont="1" applyFill="1"/>
    <xf numFmtId="9" fontId="2" fillId="2" borderId="0" xfId="3" applyFont="1" applyFill="1"/>
    <xf numFmtId="0" fontId="27" fillId="2" borderId="0" xfId="0" applyFont="1" applyFill="1" applyAlignment="1">
      <alignment horizontal="right"/>
    </xf>
    <xf numFmtId="41" fontId="3" fillId="2" borderId="0" xfId="1" applyFont="1" applyFill="1" applyAlignment="1">
      <alignment horizontal="center"/>
    </xf>
    <xf numFmtId="41" fontId="3" fillId="2" borderId="0" xfId="1" applyFont="1" applyFill="1"/>
    <xf numFmtId="0" fontId="3" fillId="2" borderId="2" xfId="0" applyFont="1" applyFill="1" applyBorder="1" applyAlignment="1">
      <alignment wrapText="1"/>
    </xf>
    <xf numFmtId="0" fontId="3" fillId="2" borderId="3" xfId="0" applyFont="1" applyFill="1" applyBorder="1" applyAlignment="1">
      <alignment wrapText="1"/>
    </xf>
    <xf numFmtId="41" fontId="3" fillId="2" borderId="3" xfId="1" applyFont="1" applyFill="1" applyBorder="1" applyAlignment="1">
      <alignment horizontal="center"/>
    </xf>
    <xf numFmtId="0" fontId="3" fillId="2" borderId="3" xfId="0" applyFont="1" applyFill="1" applyBorder="1"/>
    <xf numFmtId="41" fontId="3" fillId="2" borderId="3" xfId="1" applyFont="1" applyFill="1" applyBorder="1"/>
    <xf numFmtId="41" fontId="3" fillId="2" borderId="4" xfId="1" applyFont="1" applyFill="1" applyBorder="1"/>
    <xf numFmtId="41" fontId="2" fillId="2" borderId="0" xfId="1" applyFont="1" applyFill="1" applyAlignment="1">
      <alignment horizontal="center"/>
    </xf>
    <xf numFmtId="14" fontId="2" fillId="2" borderId="0" xfId="0" applyNumberFormat="1" applyFont="1" applyFill="1"/>
    <xf numFmtId="0" fontId="3" fillId="2" borderId="2" xfId="0" applyFont="1" applyFill="1" applyBorder="1"/>
    <xf numFmtId="171" fontId="2" fillId="2" borderId="0" xfId="3" applyNumberFormat="1" applyFont="1" applyFill="1"/>
    <xf numFmtId="41" fontId="3" fillId="2" borderId="1" xfId="1" applyFont="1" applyFill="1" applyBorder="1"/>
    <xf numFmtId="0" fontId="3" fillId="2" borderId="1" xfId="0" applyFont="1" applyFill="1" applyBorder="1" applyAlignment="1">
      <alignment wrapText="1"/>
    </xf>
    <xf numFmtId="41" fontId="2" fillId="2" borderId="0" xfId="1" applyFont="1" applyFill="1" applyAlignment="1">
      <alignment horizontal="left"/>
    </xf>
    <xf numFmtId="41" fontId="2" fillId="2" borderId="34" xfId="1" applyFont="1" applyFill="1" applyBorder="1"/>
    <xf numFmtId="41" fontId="2" fillId="2" borderId="34" xfId="0" applyNumberFormat="1" applyFont="1" applyFill="1" applyBorder="1"/>
    <xf numFmtId="0" fontId="2" fillId="2" borderId="34" xfId="0" applyFont="1" applyFill="1" applyBorder="1"/>
    <xf numFmtId="0" fontId="17" fillId="2" borderId="0" xfId="0" applyFont="1" applyFill="1" applyBorder="1"/>
    <xf numFmtId="0" fontId="20" fillId="2" borderId="0" xfId="0" applyFont="1" applyFill="1" applyBorder="1"/>
    <xf numFmtId="42" fontId="17" fillId="2" borderId="0" xfId="0" applyNumberFormat="1" applyFont="1" applyFill="1" applyBorder="1"/>
    <xf numFmtId="0" fontId="4" fillId="2" borderId="0" xfId="0" applyFont="1" applyFill="1" applyAlignment="1">
      <alignment horizontal="left"/>
    </xf>
    <xf numFmtId="0" fontId="2" fillId="2" borderId="0" xfId="0" applyFont="1" applyFill="1" applyAlignment="1">
      <alignment horizontal="center"/>
    </xf>
    <xf numFmtId="0" fontId="3" fillId="2" borderId="28" xfId="0" applyFont="1" applyFill="1" applyBorder="1" applyAlignment="1">
      <alignment horizontal="center"/>
    </xf>
    <xf numFmtId="0" fontId="3" fillId="2" borderId="28" xfId="0" applyFont="1" applyFill="1" applyBorder="1"/>
    <xf numFmtId="0" fontId="3" fillId="2" borderId="65" xfId="0" applyFont="1" applyFill="1" applyBorder="1" applyAlignment="1">
      <alignment horizontal="center"/>
    </xf>
    <xf numFmtId="0" fontId="3" fillId="2" borderId="65" xfId="0" applyFont="1" applyFill="1" applyBorder="1"/>
    <xf numFmtId="0" fontId="3" fillId="2" borderId="4" xfId="0" applyFont="1" applyFill="1" applyBorder="1"/>
    <xf numFmtId="41" fontId="2" fillId="2" borderId="0" xfId="0" applyNumberFormat="1" applyFont="1" applyFill="1" applyAlignment="1">
      <alignment horizontal="center"/>
    </xf>
    <xf numFmtId="41" fontId="3" fillId="2" borderId="3" xfId="0" applyNumberFormat="1" applyFont="1" applyFill="1" applyBorder="1"/>
    <xf numFmtId="41" fontId="3" fillId="2" borderId="0" xfId="0" applyNumberFormat="1" applyFont="1" applyFill="1" applyBorder="1"/>
    <xf numFmtId="0" fontId="22" fillId="2" borderId="0" xfId="0" applyFont="1" applyFill="1" applyBorder="1"/>
    <xf numFmtId="41" fontId="4" fillId="2" borderId="0" xfId="0" applyNumberFormat="1" applyFont="1" applyFill="1" applyBorder="1"/>
    <xf numFmtId="41" fontId="3" fillId="2" borderId="29" xfId="0" applyNumberFormat="1" applyFont="1" applyFill="1" applyBorder="1" applyAlignment="1">
      <alignment horizontal="center"/>
    </xf>
    <xf numFmtId="0" fontId="3" fillId="2" borderId="45" xfId="0" applyFont="1" applyFill="1" applyBorder="1"/>
    <xf numFmtId="0" fontId="3" fillId="2" borderId="46" xfId="0" applyFont="1" applyFill="1" applyBorder="1"/>
    <xf numFmtId="9" fontId="3" fillId="2" borderId="14" xfId="3" applyFont="1" applyFill="1" applyBorder="1"/>
    <xf numFmtId="9" fontId="3" fillId="2" borderId="15" xfId="3" applyFont="1" applyFill="1" applyBorder="1"/>
    <xf numFmtId="41" fontId="2" fillId="2" borderId="66" xfId="0" applyNumberFormat="1" applyFont="1" applyFill="1" applyBorder="1"/>
    <xf numFmtId="41" fontId="2" fillId="2" borderId="43" xfId="0" applyNumberFormat="1" applyFont="1" applyFill="1" applyBorder="1"/>
    <xf numFmtId="41" fontId="2" fillId="2" borderId="67" xfId="0" applyNumberFormat="1" applyFont="1" applyFill="1" applyBorder="1"/>
    <xf numFmtId="41" fontId="2" fillId="2" borderId="22" xfId="0" applyNumberFormat="1" applyFont="1" applyFill="1" applyBorder="1"/>
    <xf numFmtId="41" fontId="11" fillId="2" borderId="23" xfId="0" applyNumberFormat="1" applyFont="1" applyFill="1" applyBorder="1"/>
    <xf numFmtId="41" fontId="2" fillId="2" borderId="24" xfId="0" applyNumberFormat="1" applyFont="1" applyFill="1" applyBorder="1"/>
    <xf numFmtId="41" fontId="3" fillId="2" borderId="13" xfId="0" applyNumberFormat="1" applyFont="1" applyFill="1" applyBorder="1"/>
    <xf numFmtId="41" fontId="3" fillId="2" borderId="14" xfId="0" applyNumberFormat="1" applyFont="1" applyFill="1" applyBorder="1"/>
    <xf numFmtId="41" fontId="3" fillId="2" borderId="15" xfId="0" applyNumberFormat="1" applyFont="1" applyFill="1" applyBorder="1"/>
    <xf numFmtId="0" fontId="47" fillId="2" borderId="0" xfId="0" applyFont="1" applyFill="1" applyBorder="1"/>
    <xf numFmtId="41" fontId="47" fillId="2" borderId="0" xfId="0" applyNumberFormat="1" applyFont="1" applyFill="1" applyBorder="1"/>
    <xf numFmtId="41" fontId="15" fillId="2" borderId="29" xfId="0" applyNumberFormat="1" applyFont="1" applyFill="1" applyBorder="1" applyAlignment="1">
      <alignment horizontal="center"/>
    </xf>
    <xf numFmtId="41" fontId="3" fillId="2" borderId="29" xfId="0" applyNumberFormat="1" applyFont="1" applyFill="1" applyBorder="1" applyAlignment="1">
      <alignment horizontal="center" wrapText="1"/>
    </xf>
    <xf numFmtId="0" fontId="3" fillId="2" borderId="29" xfId="0" applyFont="1" applyFill="1" applyBorder="1"/>
    <xf numFmtId="41" fontId="47" fillId="2" borderId="0" xfId="1" applyFont="1" applyFill="1" applyBorder="1"/>
    <xf numFmtId="41" fontId="15" fillId="2" borderId="0" xfId="0" applyNumberFormat="1" applyFont="1" applyFill="1" applyBorder="1"/>
    <xf numFmtId="0" fontId="15" fillId="2" borderId="0" xfId="0" applyFont="1" applyFill="1" applyBorder="1"/>
    <xf numFmtId="41" fontId="11" fillId="2" borderId="0" xfId="1" applyFont="1" applyFill="1" applyBorder="1"/>
    <xf numFmtId="0" fontId="7" fillId="2" borderId="5" xfId="0" applyFont="1" applyFill="1" applyBorder="1"/>
    <xf numFmtId="41" fontId="7" fillId="2" borderId="6" xfId="1" applyFont="1" applyFill="1" applyBorder="1"/>
    <xf numFmtId="0" fontId="9" fillId="2" borderId="7" xfId="0" applyFont="1" applyFill="1" applyBorder="1"/>
    <xf numFmtId="41" fontId="7" fillId="2" borderId="0" xfId="1" applyFont="1" applyFill="1" applyBorder="1"/>
    <xf numFmtId="0" fontId="9" fillId="2" borderId="9" xfId="0" applyFont="1" applyFill="1" applyBorder="1"/>
    <xf numFmtId="41" fontId="7" fillId="2" borderId="11" xfId="1" applyFont="1" applyFill="1" applyBorder="1"/>
    <xf numFmtId="0" fontId="9" fillId="2" borderId="12" xfId="0" applyFont="1" applyFill="1" applyBorder="1"/>
    <xf numFmtId="0" fontId="7" fillId="2" borderId="8" xfId="0" applyFont="1" applyFill="1" applyBorder="1"/>
    <xf numFmtId="0" fontId="7" fillId="2" borderId="10" xfId="0" applyFont="1" applyFill="1" applyBorder="1"/>
    <xf numFmtId="49" fontId="6" fillId="2" borderId="0" xfId="0" applyNumberFormat="1" applyFont="1" applyFill="1"/>
    <xf numFmtId="0" fontId="50" fillId="2" borderId="0" xfId="0" applyFont="1" applyFill="1"/>
    <xf numFmtId="42" fontId="15" fillId="2" borderId="44" xfId="2" applyFont="1" applyFill="1" applyBorder="1"/>
    <xf numFmtId="42" fontId="15" fillId="2" borderId="45" xfId="2" applyFont="1" applyFill="1" applyBorder="1"/>
    <xf numFmtId="42" fontId="10" fillId="2" borderId="48" xfId="2" applyFont="1" applyFill="1" applyBorder="1"/>
    <xf numFmtId="41" fontId="16" fillId="2" borderId="49" xfId="1" applyFont="1" applyFill="1" applyBorder="1"/>
    <xf numFmtId="42" fontId="10" fillId="2" borderId="51" xfId="2" applyFont="1" applyFill="1" applyBorder="1"/>
    <xf numFmtId="41" fontId="16" fillId="2" borderId="47" xfId="1" applyFont="1" applyFill="1" applyBorder="1"/>
    <xf numFmtId="41" fontId="17" fillId="2" borderId="47" xfId="1" applyFont="1" applyFill="1" applyBorder="1"/>
    <xf numFmtId="0" fontId="119" fillId="2" borderId="31" xfId="0" applyFont="1" applyFill="1" applyBorder="1"/>
    <xf numFmtId="0" fontId="119" fillId="2" borderId="0" xfId="0" applyFont="1" applyFill="1"/>
    <xf numFmtId="0" fontId="120" fillId="2" borderId="0" xfId="0" applyFont="1" applyFill="1" applyAlignment="1">
      <alignment vertical="top" wrapText="1"/>
    </xf>
    <xf numFmtId="0" fontId="116" fillId="2" borderId="0" xfId="0" applyFont="1" applyFill="1" applyAlignment="1">
      <alignment wrapText="1"/>
    </xf>
    <xf numFmtId="0" fontId="117" fillId="2" borderId="0" xfId="0" applyFont="1" applyFill="1"/>
    <xf numFmtId="0" fontId="116" fillId="2" borderId="23" xfId="0" applyFont="1" applyFill="1" applyBorder="1" applyAlignment="1">
      <alignment horizontal="center" vertical="center" wrapText="1"/>
    </xf>
    <xf numFmtId="49" fontId="109" fillId="2" borderId="43" xfId="0" applyNumberFormat="1" applyFont="1" applyFill="1" applyBorder="1" applyAlignment="1">
      <alignment horizontal="center" vertical="center" wrapText="1"/>
    </xf>
    <xf numFmtId="49" fontId="109" fillId="2" borderId="31" xfId="0" applyNumberFormat="1" applyFont="1" applyFill="1" applyBorder="1" applyAlignment="1">
      <alignment horizontal="center" vertical="center" wrapText="1"/>
    </xf>
    <xf numFmtId="49" fontId="109" fillId="2" borderId="42" xfId="0" applyNumberFormat="1" applyFont="1" applyFill="1" applyBorder="1" applyAlignment="1">
      <alignment horizontal="center" vertical="center" wrapText="1"/>
    </xf>
    <xf numFmtId="0" fontId="109" fillId="2" borderId="0" xfId="0" applyFont="1" applyFill="1"/>
    <xf numFmtId="14" fontId="123" fillId="2" borderId="43" xfId="1" applyNumberFormat="1" applyFont="1" applyFill="1" applyBorder="1"/>
    <xf numFmtId="41" fontId="124" fillId="2" borderId="20" xfId="1" applyFont="1" applyFill="1" applyBorder="1" applyAlignment="1">
      <alignment horizontal="center"/>
    </xf>
    <xf numFmtId="41" fontId="124" fillId="2" borderId="0" xfId="1" applyFont="1" applyFill="1"/>
    <xf numFmtId="3" fontId="116" fillId="2" borderId="0" xfId="0" applyNumberFormat="1" applyFont="1" applyFill="1" applyAlignment="1">
      <alignment horizontal="right"/>
    </xf>
    <xf numFmtId="0" fontId="0" fillId="2" borderId="0" xfId="0" applyFill="1" applyAlignment="1">
      <alignment vertical="top"/>
    </xf>
    <xf numFmtId="0" fontId="116" fillId="2" borderId="0" xfId="0" applyFont="1" applyFill="1" applyAlignment="1">
      <alignment vertical="top"/>
    </xf>
    <xf numFmtId="0" fontId="122" fillId="2" borderId="0" xfId="0" applyFont="1" applyFill="1" applyAlignment="1">
      <alignment vertical="center" wrapText="1"/>
    </xf>
    <xf numFmtId="0" fontId="122" fillId="2" borderId="28" xfId="0" applyFont="1" applyFill="1" applyBorder="1" applyAlignment="1">
      <alignment vertical="center"/>
    </xf>
    <xf numFmtId="0" fontId="122" fillId="2" borderId="28" xfId="0" applyFont="1" applyFill="1" applyBorder="1" applyAlignment="1">
      <alignment vertical="center" wrapText="1"/>
    </xf>
    <xf numFmtId="0" fontId="116" fillId="2" borderId="28" xfId="0" applyFont="1" applyFill="1" applyBorder="1"/>
    <xf numFmtId="175" fontId="100" fillId="2" borderId="29" xfId="1" applyNumberFormat="1" applyFont="1" applyFill="1" applyBorder="1"/>
    <xf numFmtId="175" fontId="100" fillId="2" borderId="29" xfId="1" applyNumberFormat="1" applyFont="1" applyFill="1" applyBorder="1" applyAlignment="1">
      <alignment wrapText="1"/>
    </xf>
    <xf numFmtId="0" fontId="129" fillId="2" borderId="0" xfId="7" applyFont="1" applyFill="1"/>
    <xf numFmtId="0" fontId="69" fillId="2" borderId="0" xfId="7" applyFill="1"/>
    <xf numFmtId="0" fontId="129" fillId="2" borderId="0" xfId="7" quotePrefix="1" applyFont="1" applyFill="1" applyAlignment="1">
      <alignment wrapText="1"/>
    </xf>
    <xf numFmtId="0" fontId="129" fillId="2" borderId="0" xfId="7" applyFont="1" applyFill="1" applyAlignment="1">
      <alignment horizontal="centerContinuous"/>
    </xf>
    <xf numFmtId="0" fontId="129" fillId="2" borderId="0" xfId="7" applyFont="1" applyFill="1" applyAlignment="1">
      <alignment horizontal="center"/>
    </xf>
    <xf numFmtId="0" fontId="69" fillId="2" borderId="0" xfId="7" applyFill="1" applyAlignment="1">
      <alignment wrapText="1"/>
    </xf>
    <xf numFmtId="0" fontId="129" fillId="2" borderId="0" xfId="7" quotePrefix="1" applyFont="1" applyFill="1" applyAlignment="1">
      <alignment horizontal="center" vertical="center"/>
    </xf>
    <xf numFmtId="0" fontId="129" fillId="2" borderId="0" xfId="7" applyFont="1" applyFill="1" applyAlignment="1">
      <alignment horizontal="left" textRotation="90"/>
    </xf>
    <xf numFmtId="0" fontId="131" fillId="2" borderId="0" xfId="7" quotePrefix="1" applyFont="1" applyFill="1" applyAlignment="1">
      <alignment horizontal="left"/>
    </xf>
    <xf numFmtId="0" fontId="129" fillId="2" borderId="0" xfId="7" applyFont="1" applyFill="1" applyAlignment="1">
      <alignment horizontal="center" vertical="center"/>
    </xf>
    <xf numFmtId="180" fontId="129" fillId="2" borderId="0" xfId="13" applyNumberFormat="1" applyFont="1" applyFill="1" applyBorder="1" applyAlignment="1">
      <alignment horizontal="center"/>
    </xf>
    <xf numFmtId="0" fontId="129" fillId="2" borderId="41" xfId="7" applyFont="1" applyFill="1" applyBorder="1" applyAlignment="1">
      <alignment horizontal="center" vertical="center"/>
    </xf>
    <xf numFmtId="0" fontId="129" fillId="2" borderId="31" xfId="7" applyFont="1" applyFill="1" applyBorder="1"/>
    <xf numFmtId="0" fontId="129" fillId="2" borderId="42" xfId="7" applyFont="1" applyFill="1" applyBorder="1"/>
    <xf numFmtId="180" fontId="132" fillId="4" borderId="0" xfId="13" applyNumberFormat="1" applyFont="1" applyFill="1" applyBorder="1" applyAlignment="1">
      <alignment horizontal="center"/>
    </xf>
    <xf numFmtId="41" fontId="97" fillId="2" borderId="0" xfId="1" applyFont="1" applyFill="1"/>
    <xf numFmtId="41" fontId="97" fillId="2" borderId="20" xfId="1" applyFont="1" applyFill="1" applyBorder="1" applyAlignment="1">
      <alignment horizontal="center"/>
    </xf>
    <xf numFmtId="180" fontId="133" fillId="2" borderId="0" xfId="13" applyNumberFormat="1" applyFont="1" applyFill="1" applyBorder="1" applyAlignment="1">
      <alignment horizontal="center"/>
    </xf>
    <xf numFmtId="41" fontId="97" fillId="2" borderId="0" xfId="1" applyFont="1" applyFill="1" applyBorder="1"/>
    <xf numFmtId="41" fontId="97" fillId="2" borderId="0" xfId="1" applyFont="1" applyFill="1" applyBorder="1" applyAlignment="1">
      <alignment horizontal="center"/>
    </xf>
    <xf numFmtId="41" fontId="97" fillId="2" borderId="0" xfId="1" applyFont="1" applyFill="1" applyBorder="1" applyAlignment="1">
      <alignment horizontal="center" vertical="top" wrapText="1"/>
    </xf>
    <xf numFmtId="41" fontId="134" fillId="2" borderId="0" xfId="1" applyFont="1" applyFill="1" applyBorder="1" applyAlignment="1">
      <alignment horizontal="center"/>
    </xf>
    <xf numFmtId="0" fontId="129" fillId="2" borderId="0" xfId="7" applyFont="1" applyFill="1" applyBorder="1"/>
    <xf numFmtId="0" fontId="129" fillId="2" borderId="0" xfId="7" applyFont="1" applyFill="1" applyBorder="1" applyAlignment="1">
      <alignment horizontal="center"/>
    </xf>
    <xf numFmtId="179" fontId="129" fillId="2" borderId="0" xfId="13" applyNumberFormat="1" applyFont="1" applyFill="1" applyBorder="1" applyAlignment="1">
      <alignment horizontal="center" vertical="top" wrapText="1"/>
    </xf>
    <xf numFmtId="180" fontId="129" fillId="2" borderId="0" xfId="13" applyNumberFormat="1" applyFont="1" applyFill="1" applyBorder="1" applyAlignment="1">
      <alignment horizontal="center" vertical="top" wrapText="1"/>
    </xf>
    <xf numFmtId="41" fontId="135" fillId="2" borderId="0" xfId="1" applyFont="1" applyFill="1" applyBorder="1" applyAlignment="1">
      <alignment horizontal="center"/>
    </xf>
    <xf numFmtId="180" fontId="132" fillId="2" borderId="0" xfId="13" applyNumberFormat="1" applyFont="1" applyFill="1" applyBorder="1" applyAlignment="1">
      <alignment horizontal="center"/>
    </xf>
    <xf numFmtId="41" fontId="136" fillId="2" borderId="20" xfId="1" applyFont="1" applyFill="1" applyBorder="1" applyAlignment="1">
      <alignment horizontal="center"/>
    </xf>
    <xf numFmtId="0" fontId="132" fillId="2" borderId="0" xfId="7" applyFont="1" applyFill="1" applyBorder="1" applyAlignment="1">
      <alignment horizontal="center"/>
    </xf>
    <xf numFmtId="41" fontId="97" fillId="2" borderId="0" xfId="1" applyNumberFormat="1" applyFont="1" applyFill="1"/>
    <xf numFmtId="0" fontId="137" fillId="4" borderId="0" xfId="7" applyFont="1" applyFill="1"/>
    <xf numFmtId="0" fontId="137" fillId="4" borderId="36" xfId="7" applyFont="1" applyFill="1" applyBorder="1" applyAlignment="1">
      <alignment horizontal="center"/>
    </xf>
    <xf numFmtId="180" fontId="138" fillId="4" borderId="20" xfId="13" applyNumberFormat="1" applyFont="1" applyFill="1" applyBorder="1" applyAlignment="1">
      <alignment horizontal="center"/>
    </xf>
    <xf numFmtId="181" fontId="2" fillId="2" borderId="0" xfId="0" applyNumberFormat="1" applyFont="1" applyFill="1"/>
    <xf numFmtId="0" fontId="21" fillId="2" borderId="0" xfId="0" applyFont="1" applyFill="1" applyBorder="1"/>
    <xf numFmtId="0" fontId="2" fillId="2" borderId="29" xfId="0" applyFont="1" applyFill="1" applyBorder="1"/>
    <xf numFmtId="41" fontId="3" fillId="2" borderId="29" xfId="0" applyNumberFormat="1" applyFont="1" applyFill="1" applyBorder="1"/>
    <xf numFmtId="14" fontId="127" fillId="2" borderId="43" xfId="1" applyNumberFormat="1" applyFont="1" applyFill="1" applyBorder="1" applyAlignment="1">
      <alignment horizontal="center" vertical="center"/>
    </xf>
    <xf numFmtId="0" fontId="4" fillId="2" borderId="1" xfId="0" applyFont="1" applyFill="1" applyBorder="1"/>
    <xf numFmtId="41" fontId="3" fillId="2" borderId="4" xfId="0" applyNumberFormat="1" applyFont="1" applyFill="1" applyBorder="1"/>
    <xf numFmtId="42" fontId="140" fillId="2" borderId="0" xfId="2" applyFont="1" applyFill="1" applyBorder="1" applyAlignment="1">
      <alignment vertical="center"/>
    </xf>
    <xf numFmtId="166" fontId="21" fillId="2" borderId="0" xfId="0" applyNumberFormat="1" applyFont="1" applyFill="1" applyBorder="1" applyAlignment="1">
      <alignment horizontal="center"/>
    </xf>
    <xf numFmtId="41" fontId="24" fillId="2" borderId="0" xfId="1" applyFont="1" applyFill="1" applyBorder="1"/>
    <xf numFmtId="41" fontId="25" fillId="2" borderId="0" xfId="1" applyFont="1" applyFill="1" applyBorder="1"/>
    <xf numFmtId="0" fontId="22" fillId="2" borderId="8" xfId="0" applyFont="1" applyFill="1" applyBorder="1"/>
    <xf numFmtId="0" fontId="44" fillId="2" borderId="0" xfId="0" applyFont="1" applyFill="1" applyBorder="1"/>
    <xf numFmtId="0" fontId="3" fillId="2" borderId="0" xfId="0" applyFont="1" applyFill="1" applyBorder="1" applyAlignment="1">
      <alignment horizontal="center"/>
    </xf>
    <xf numFmtId="0" fontId="25" fillId="2" borderId="0" xfId="0" applyFont="1" applyFill="1" applyBorder="1"/>
    <xf numFmtId="41" fontId="45" fillId="2" borderId="0" xfId="1" applyFont="1" applyFill="1" applyBorder="1"/>
    <xf numFmtId="170" fontId="2" fillId="2" borderId="0" xfId="0" applyNumberFormat="1" applyFont="1" applyFill="1" applyBorder="1"/>
    <xf numFmtId="0" fontId="45" fillId="2" borderId="0" xfId="0" applyFont="1" applyFill="1" applyBorder="1"/>
    <xf numFmtId="166" fontId="45" fillId="2" borderId="0" xfId="0" applyNumberFormat="1" applyFont="1" applyFill="1" applyBorder="1"/>
    <xf numFmtId="166" fontId="4" fillId="2" borderId="0" xfId="0" applyNumberFormat="1" applyFont="1" applyFill="1" applyBorder="1"/>
    <xf numFmtId="41" fontId="24" fillId="2" borderId="0" xfId="1" applyFont="1" applyFill="1" applyBorder="1" applyAlignment="1">
      <alignment horizontal="center" vertical="center"/>
    </xf>
    <xf numFmtId="0" fontId="24" fillId="2" borderId="0" xfId="0" applyFont="1" applyFill="1" applyBorder="1" applyAlignment="1">
      <alignment horizontal="center" vertical="center"/>
    </xf>
    <xf numFmtId="41" fontId="24" fillId="2" borderId="0" xfId="1" applyFont="1" applyFill="1" applyBorder="1" applyAlignment="1">
      <alignment horizontal="left" vertical="center"/>
    </xf>
    <xf numFmtId="42" fontId="25" fillId="2" borderId="0" xfId="2" applyFont="1" applyFill="1" applyBorder="1"/>
    <xf numFmtId="9" fontId="2" fillId="2" borderId="0" xfId="3" applyFont="1" applyFill="1" applyBorder="1"/>
    <xf numFmtId="41" fontId="7" fillId="2" borderId="8" xfId="1" applyNumberFormat="1" applyFont="1" applyFill="1" applyBorder="1"/>
    <xf numFmtId="41" fontId="6" fillId="2" borderId="0" xfId="1" applyNumberFormat="1" applyFont="1" applyFill="1" applyBorder="1"/>
    <xf numFmtId="41" fontId="7" fillId="2" borderId="0" xfId="1" applyNumberFormat="1" applyFont="1" applyFill="1" applyBorder="1"/>
    <xf numFmtId="41" fontId="9" fillId="2" borderId="9" xfId="1" applyNumberFormat="1" applyFont="1" applyFill="1" applyBorder="1"/>
    <xf numFmtId="41" fontId="6" fillId="2" borderId="9" xfId="1" applyNumberFormat="1" applyFont="1" applyFill="1" applyBorder="1"/>
    <xf numFmtId="41" fontId="141" fillId="2" borderId="0" xfId="1" applyNumberFormat="1" applyFont="1" applyFill="1" applyBorder="1"/>
    <xf numFmtId="41" fontId="142" fillId="2" borderId="8" xfId="1" applyNumberFormat="1" applyFont="1" applyFill="1" applyBorder="1"/>
    <xf numFmtId="41" fontId="9" fillId="2" borderId="0" xfId="1" applyNumberFormat="1" applyFont="1" applyFill="1" applyBorder="1"/>
    <xf numFmtId="41" fontId="10" fillId="2" borderId="8" xfId="1" applyNumberFormat="1" applyFont="1" applyFill="1" applyBorder="1"/>
    <xf numFmtId="41" fontId="7" fillId="2" borderId="8" xfId="1" applyNumberFormat="1" applyFont="1" applyFill="1" applyBorder="1" applyAlignment="1">
      <alignment horizontal="center" vertical="center"/>
    </xf>
    <xf numFmtId="41" fontId="7" fillId="2" borderId="0" xfId="1" applyNumberFormat="1" applyFont="1" applyFill="1" applyBorder="1" applyAlignment="1">
      <alignment horizontal="center" vertical="center"/>
    </xf>
    <xf numFmtId="41" fontId="7" fillId="2" borderId="0" xfId="1" applyNumberFormat="1" applyFont="1" applyFill="1" applyBorder="1" applyAlignment="1">
      <alignment horizontal="center" vertical="center" wrapText="1"/>
    </xf>
    <xf numFmtId="41" fontId="7" fillId="2" borderId="9" xfId="1" applyNumberFormat="1" applyFont="1" applyFill="1" applyBorder="1" applyAlignment="1">
      <alignment horizontal="center" vertical="center"/>
    </xf>
    <xf numFmtId="41" fontId="7" fillId="2" borderId="111" xfId="1" applyNumberFormat="1" applyFont="1" applyFill="1" applyBorder="1"/>
    <xf numFmtId="41" fontId="7" fillId="2" borderId="29" xfId="1" applyNumberFormat="1" applyFont="1" applyFill="1" applyBorder="1"/>
    <xf numFmtId="41" fontId="45" fillId="2" borderId="20" xfId="1" applyFont="1" applyFill="1" applyBorder="1"/>
    <xf numFmtId="0" fontId="45" fillId="2" borderId="20" xfId="0" applyFont="1" applyFill="1" applyBorder="1" applyAlignment="1">
      <alignment horizontal="center"/>
    </xf>
    <xf numFmtId="0" fontId="45" fillId="2" borderId="20" xfId="0" applyFont="1" applyFill="1" applyBorder="1" applyAlignment="1">
      <alignment horizontal="left"/>
    </xf>
    <xf numFmtId="41" fontId="25" fillId="2" borderId="20" xfId="1" applyFont="1" applyFill="1" applyBorder="1"/>
    <xf numFmtId="9" fontId="25" fillId="2" borderId="20" xfId="3" applyFont="1" applyFill="1" applyBorder="1" applyAlignment="1">
      <alignment horizontal="center"/>
    </xf>
    <xf numFmtId="165" fontId="25" fillId="2" borderId="20" xfId="3" applyNumberFormat="1" applyFont="1" applyFill="1" applyBorder="1" applyAlignment="1">
      <alignment horizontal="center"/>
    </xf>
    <xf numFmtId="166" fontId="45" fillId="2" borderId="20" xfId="0" applyNumberFormat="1" applyFont="1" applyFill="1" applyBorder="1" applyAlignment="1">
      <alignment horizontal="center"/>
    </xf>
    <xf numFmtId="0" fontId="4" fillId="2" borderId="8" xfId="0" applyFont="1" applyFill="1" applyBorder="1"/>
    <xf numFmtId="41" fontId="2" fillId="2" borderId="9" xfId="1" applyFont="1" applyFill="1" applyBorder="1"/>
    <xf numFmtId="0" fontId="11" fillId="2" borderId="8" xfId="0" applyFont="1" applyFill="1" applyBorder="1"/>
    <xf numFmtId="166" fontId="3" fillId="2" borderId="0" xfId="0" applyNumberFormat="1" applyFont="1" applyFill="1" applyBorder="1" applyAlignment="1">
      <alignment horizontal="left"/>
    </xf>
    <xf numFmtId="0" fontId="6" fillId="2" borderId="0" xfId="10" applyFont="1" applyFill="1"/>
    <xf numFmtId="3" fontId="6" fillId="2" borderId="0" xfId="10" applyNumberFormat="1" applyFont="1" applyFill="1"/>
    <xf numFmtId="0" fontId="7" fillId="2" borderId="0" xfId="10" applyFont="1" applyFill="1"/>
    <xf numFmtId="165" fontId="6" fillId="2" borderId="0" xfId="11" applyNumberFormat="1" applyFont="1" applyFill="1"/>
    <xf numFmtId="0" fontId="7" fillId="2" borderId="1" xfId="10" applyFont="1" applyFill="1" applyBorder="1" applyAlignment="1">
      <alignment horizontal="center"/>
    </xf>
    <xf numFmtId="0" fontId="7" fillId="14" borderId="1" xfId="10" applyFont="1" applyFill="1" applyBorder="1" applyAlignment="1">
      <alignment horizontal="center" wrapText="1"/>
    </xf>
    <xf numFmtId="0" fontId="7" fillId="14" borderId="1" xfId="10" applyFont="1" applyFill="1" applyBorder="1" applyAlignment="1">
      <alignment horizontal="center"/>
    </xf>
    <xf numFmtId="0" fontId="7" fillId="2" borderId="1" xfId="10" applyFont="1" applyFill="1" applyBorder="1" applyAlignment="1">
      <alignment horizontal="center" wrapText="1"/>
    </xf>
    <xf numFmtId="1" fontId="6" fillId="2" borderId="60" xfId="10" applyNumberFormat="1" applyFont="1" applyFill="1" applyBorder="1"/>
    <xf numFmtId="177" fontId="6" fillId="2" borderId="60" xfId="10" applyNumberFormat="1" applyFont="1" applyFill="1" applyBorder="1"/>
    <xf numFmtId="165" fontId="6" fillId="2" borderId="60" xfId="11" applyNumberFormat="1" applyFont="1" applyFill="1" applyBorder="1"/>
    <xf numFmtId="2" fontId="6" fillId="2" borderId="60" xfId="10" applyNumberFormat="1" applyFont="1" applyFill="1" applyBorder="1"/>
    <xf numFmtId="1" fontId="6" fillId="2" borderId="113" xfId="10" applyNumberFormat="1" applyFont="1" applyFill="1" applyBorder="1"/>
    <xf numFmtId="2" fontId="6" fillId="2" borderId="114" xfId="10" applyNumberFormat="1" applyFont="1" applyFill="1" applyBorder="1"/>
    <xf numFmtId="4" fontId="6" fillId="2" borderId="60" xfId="10" applyNumberFormat="1" applyFont="1" applyFill="1" applyBorder="1"/>
    <xf numFmtId="4" fontId="6" fillId="2" borderId="114" xfId="10" applyNumberFormat="1" applyFont="1" applyFill="1" applyBorder="1"/>
    <xf numFmtId="1" fontId="6" fillId="2" borderId="47" xfId="10" applyNumberFormat="1" applyFont="1" applyFill="1" applyBorder="1"/>
    <xf numFmtId="177" fontId="6" fillId="2" borderId="47" xfId="10" applyNumberFormat="1" applyFont="1" applyFill="1" applyBorder="1"/>
    <xf numFmtId="165" fontId="6" fillId="2" borderId="47" xfId="11" applyNumberFormat="1" applyFont="1" applyFill="1" applyBorder="1"/>
    <xf numFmtId="2" fontId="6" fillId="2" borderId="47" xfId="10" applyNumberFormat="1" applyFont="1" applyFill="1" applyBorder="1"/>
    <xf numFmtId="1" fontId="6" fillId="2" borderId="51" xfId="10" applyNumberFormat="1" applyFont="1" applyFill="1" applyBorder="1"/>
    <xf numFmtId="2" fontId="6" fillId="2" borderId="52" xfId="10" applyNumberFormat="1" applyFont="1" applyFill="1" applyBorder="1"/>
    <xf numFmtId="1" fontId="7" fillId="2" borderId="47" xfId="10" applyNumberFormat="1" applyFont="1" applyFill="1" applyBorder="1"/>
    <xf numFmtId="165" fontId="144" fillId="2" borderId="47" xfId="11" applyNumberFormat="1" applyFont="1" applyFill="1" applyBorder="1"/>
    <xf numFmtId="165" fontId="9" fillId="2" borderId="47" xfId="11" applyNumberFormat="1" applyFont="1" applyFill="1" applyBorder="1"/>
    <xf numFmtId="0" fontId="6" fillId="2" borderId="47" xfId="10" applyFont="1" applyFill="1" applyBorder="1"/>
    <xf numFmtId="1" fontId="6" fillId="2" borderId="115" xfId="10" applyNumberFormat="1" applyFont="1" applyFill="1" applyBorder="1"/>
    <xf numFmtId="177" fontId="6" fillId="2" borderId="117" xfId="10" applyNumberFormat="1" applyFont="1" applyFill="1" applyBorder="1"/>
    <xf numFmtId="0" fontId="6" fillId="2" borderId="117" xfId="10" applyFont="1" applyFill="1" applyBorder="1"/>
    <xf numFmtId="165" fontId="6" fillId="2" borderId="117" xfId="11" applyNumberFormat="1" applyFont="1" applyFill="1" applyBorder="1"/>
    <xf numFmtId="2" fontId="6" fillId="2" borderId="119" xfId="10" applyNumberFormat="1" applyFont="1" applyFill="1" applyBorder="1"/>
    <xf numFmtId="4" fontId="6" fillId="2" borderId="116" xfId="10" applyNumberFormat="1" applyFont="1" applyFill="1" applyBorder="1"/>
    <xf numFmtId="4" fontId="6" fillId="2" borderId="118" xfId="10" applyNumberFormat="1" applyFont="1" applyFill="1" applyBorder="1"/>
    <xf numFmtId="4" fontId="6" fillId="2" borderId="47" xfId="10" applyNumberFormat="1" applyFont="1" applyFill="1" applyBorder="1"/>
    <xf numFmtId="1" fontId="7" fillId="2" borderId="113" xfId="10" applyNumberFormat="1" applyFont="1" applyFill="1" applyBorder="1" applyAlignment="1">
      <alignment horizontal="center"/>
    </xf>
    <xf numFmtId="1" fontId="7" fillId="2" borderId="51" xfId="10" applyNumberFormat="1" applyFont="1" applyFill="1" applyBorder="1" applyAlignment="1">
      <alignment horizontal="center"/>
    </xf>
    <xf numFmtId="1" fontId="7" fillId="2" borderId="115" xfId="10" applyNumberFormat="1" applyFont="1" applyFill="1" applyBorder="1" applyAlignment="1">
      <alignment horizontal="center"/>
    </xf>
    <xf numFmtId="41" fontId="145" fillId="2" borderId="0" xfId="0" applyNumberFormat="1" applyFont="1" applyFill="1" applyBorder="1"/>
    <xf numFmtId="10" fontId="112" fillId="2" borderId="0" xfId="3" applyNumberFormat="1" applyFont="1" applyFill="1"/>
    <xf numFmtId="10" fontId="111" fillId="2" borderId="0" xfId="3" applyNumberFormat="1" applyFont="1" applyFill="1"/>
    <xf numFmtId="49" fontId="109" fillId="4" borderId="43" xfId="0" applyNumberFormat="1" applyFont="1" applyFill="1" applyBorder="1" applyAlignment="1">
      <alignment horizontal="center" vertical="center" wrapText="1"/>
    </xf>
    <xf numFmtId="41" fontId="123" fillId="4" borderId="43" xfId="1" applyFont="1" applyFill="1" applyBorder="1" applyAlignment="1">
      <alignment horizontal="right"/>
    </xf>
    <xf numFmtId="176" fontId="123" fillId="4" borderId="43" xfId="1" applyNumberFormat="1" applyFont="1" applyFill="1" applyBorder="1" applyAlignment="1">
      <alignment horizontal="right"/>
    </xf>
    <xf numFmtId="41" fontId="124" fillId="4" borderId="20" xfId="1" applyFont="1" applyFill="1" applyBorder="1"/>
    <xf numFmtId="41" fontId="143" fillId="2" borderId="8" xfId="1" applyNumberFormat="1" applyFont="1" applyFill="1" applyBorder="1"/>
    <xf numFmtId="0" fontId="15" fillId="2" borderId="111" xfId="0" applyFont="1" applyFill="1" applyBorder="1"/>
    <xf numFmtId="14" fontId="3" fillId="2" borderId="112" xfId="1" applyNumberFormat="1" applyFont="1" applyFill="1" applyBorder="1"/>
    <xf numFmtId="0" fontId="3" fillId="2" borderId="111" xfId="0" applyFont="1" applyFill="1" applyBorder="1"/>
    <xf numFmtId="41" fontId="3" fillId="2" borderId="112" xfId="1" applyFont="1" applyFill="1" applyBorder="1"/>
    <xf numFmtId="172" fontId="60" fillId="0" borderId="10" xfId="0" applyNumberFormat="1" applyFont="1" applyBorder="1" applyAlignment="1">
      <alignment horizontal="left" vertical="center" wrapText="1"/>
    </xf>
    <xf numFmtId="172" fontId="60" fillId="0" borderId="80" xfId="0" applyNumberFormat="1" applyFont="1" applyBorder="1" applyAlignment="1">
      <alignment horizontal="left" vertical="center"/>
    </xf>
    <xf numFmtId="172" fontId="60" fillId="0" borderId="70" xfId="0" applyNumberFormat="1" applyFont="1" applyBorder="1" applyAlignment="1">
      <alignment horizontal="left" vertical="center"/>
    </xf>
    <xf numFmtId="172" fontId="72" fillId="5" borderId="2" xfId="0" applyNumberFormat="1" applyFont="1" applyFill="1" applyBorder="1" applyAlignment="1">
      <alignment horizontal="left" vertical="center" wrapText="1"/>
    </xf>
    <xf numFmtId="172" fontId="60" fillId="0" borderId="80" xfId="0" applyNumberFormat="1" applyFont="1" applyBorder="1" applyAlignment="1">
      <alignment horizontal="left" vertical="center" wrapText="1"/>
    </xf>
    <xf numFmtId="172" fontId="72" fillId="5" borderId="80" xfId="0" applyNumberFormat="1" applyFont="1" applyFill="1" applyBorder="1" applyAlignment="1">
      <alignment horizontal="left" vertical="center"/>
    </xf>
    <xf numFmtId="172" fontId="78" fillId="2" borderId="43" xfId="5" applyNumberFormat="1" applyFont="1" applyFill="1" applyBorder="1" applyAlignment="1">
      <alignment horizontal="center" vertical="center"/>
    </xf>
    <xf numFmtId="172" fontId="78" fillId="2" borderId="20" xfId="5" applyNumberFormat="1" applyFont="1" applyFill="1" applyBorder="1" applyAlignment="1">
      <alignment horizontal="center" vertical="center"/>
    </xf>
    <xf numFmtId="172" fontId="73" fillId="5" borderId="20" xfId="0" applyNumberFormat="1" applyFont="1" applyFill="1" applyBorder="1" applyAlignment="1">
      <alignment horizontal="center"/>
    </xf>
    <xf numFmtId="172" fontId="76" fillId="12" borderId="11" xfId="5" applyNumberFormat="1" applyFont="1" applyFill="1" applyBorder="1" applyAlignment="1">
      <alignment horizontal="center" vertical="center"/>
    </xf>
    <xf numFmtId="172" fontId="73" fillId="5" borderId="41" xfId="0" applyNumberFormat="1" applyFont="1" applyFill="1" applyBorder="1" applyAlignment="1">
      <alignment horizontal="center"/>
    </xf>
    <xf numFmtId="172" fontId="76" fillId="12" borderId="0" xfId="5" applyNumberFormat="1" applyFont="1" applyFill="1" applyAlignment="1">
      <alignment horizontal="center" vertical="center"/>
    </xf>
    <xf numFmtId="172" fontId="85" fillId="12" borderId="0" xfId="5" applyNumberFormat="1" applyFont="1" applyFill="1" applyAlignment="1">
      <alignment horizontal="center" vertical="center"/>
    </xf>
    <xf numFmtId="172" fontId="83" fillId="12" borderId="0" xfId="8" applyNumberFormat="1" applyFont="1" applyFill="1" applyBorder="1" applyAlignment="1">
      <alignment horizontal="center" vertical="center"/>
    </xf>
    <xf numFmtId="172" fontId="73" fillId="5" borderId="68" xfId="1" applyNumberFormat="1" applyFont="1" applyFill="1" applyBorder="1" applyAlignment="1">
      <alignment horizontal="right" vertical="center" wrapText="1"/>
    </xf>
    <xf numFmtId="0" fontId="32" fillId="2" borderId="0" xfId="0" applyFont="1" applyFill="1"/>
    <xf numFmtId="0" fontId="55" fillId="2" borderId="0" xfId="0" applyFont="1" applyFill="1" applyAlignment="1">
      <alignment horizontal="left"/>
    </xf>
    <xf numFmtId="0" fontId="146" fillId="2" borderId="0" xfId="0" applyFont="1" applyFill="1"/>
    <xf numFmtId="41" fontId="36" fillId="2" borderId="0" xfId="1" applyFont="1" applyFill="1"/>
    <xf numFmtId="41" fontId="48" fillId="2" borderId="0" xfId="1" applyFont="1" applyFill="1"/>
    <xf numFmtId="42" fontId="6" fillId="2" borderId="0" xfId="0" applyNumberFormat="1" applyFont="1" applyFill="1"/>
    <xf numFmtId="0" fontId="7" fillId="2" borderId="29" xfId="0" applyFont="1" applyFill="1" applyBorder="1"/>
    <xf numFmtId="41" fontId="36" fillId="2" borderId="29" xfId="1" applyFont="1" applyFill="1" applyBorder="1"/>
    <xf numFmtId="0" fontId="147" fillId="2" borderId="0" xfId="0" applyFont="1" applyFill="1"/>
    <xf numFmtId="41" fontId="24" fillId="2" borderId="0" xfId="1" applyFont="1" applyFill="1"/>
    <xf numFmtId="41" fontId="45" fillId="2" borderId="29" xfId="1" applyFont="1" applyFill="1" applyBorder="1"/>
    <xf numFmtId="42" fontId="7" fillId="2" borderId="0" xfId="0" applyNumberFormat="1" applyFont="1" applyFill="1"/>
    <xf numFmtId="9" fontId="9" fillId="2" borderId="0" xfId="3" applyFont="1" applyFill="1"/>
    <xf numFmtId="42" fontId="9" fillId="2" borderId="0" xfId="0" applyNumberFormat="1" applyFont="1" applyFill="1"/>
    <xf numFmtId="41" fontId="23" fillId="2" borderId="0" xfId="1" applyFont="1" applyFill="1"/>
    <xf numFmtId="42" fontId="6" fillId="2" borderId="0" xfId="2" applyFont="1" applyFill="1"/>
    <xf numFmtId="41" fontId="6" fillId="2" borderId="112" xfId="1" applyNumberFormat="1" applyFont="1" applyFill="1" applyBorder="1"/>
    <xf numFmtId="41" fontId="141" fillId="2" borderId="29" xfId="1" applyNumberFormat="1" applyFont="1" applyFill="1" applyBorder="1"/>
    <xf numFmtId="0" fontId="17" fillId="2" borderId="0" xfId="0" applyFont="1" applyFill="1" applyBorder="1" applyAlignment="1">
      <alignment horizontal="center" vertical="center"/>
    </xf>
    <xf numFmtId="166" fontId="45" fillId="2" borderId="26" xfId="0" applyNumberFormat="1" applyFont="1" applyFill="1" applyBorder="1" applyAlignment="1">
      <alignment horizontal="center" vertical="center" wrapText="1"/>
    </xf>
    <xf numFmtId="0" fontId="7" fillId="2" borderId="87" xfId="0" applyFont="1" applyFill="1" applyBorder="1" applyAlignment="1">
      <alignment horizontal="center" vertical="center" wrapText="1"/>
    </xf>
    <xf numFmtId="42" fontId="19" fillId="2" borderId="0" xfId="2" applyFont="1" applyFill="1" applyBorder="1"/>
    <xf numFmtId="41" fontId="17" fillId="2" borderId="8" xfId="1" applyNumberFormat="1" applyFont="1" applyFill="1" applyBorder="1"/>
    <xf numFmtId="14" fontId="19" fillId="2" borderId="0" xfId="1" applyNumberFormat="1" applyFont="1" applyFill="1" applyBorder="1"/>
    <xf numFmtId="41" fontId="17" fillId="2" borderId="0" xfId="1" applyNumberFormat="1" applyFont="1" applyFill="1" applyBorder="1"/>
    <xf numFmtId="41" fontId="19" fillId="2" borderId="0" xfId="1" applyNumberFormat="1" applyFont="1" applyFill="1" applyBorder="1"/>
    <xf numFmtId="41" fontId="21" fillId="2" borderId="9" xfId="1" applyNumberFormat="1" applyFont="1" applyFill="1" applyBorder="1"/>
    <xf numFmtId="165" fontId="19" fillId="2" borderId="0" xfId="3" applyNumberFormat="1" applyFont="1" applyFill="1" applyBorder="1"/>
    <xf numFmtId="41" fontId="19" fillId="2" borderId="8" xfId="1" applyNumberFormat="1" applyFont="1" applyFill="1" applyBorder="1"/>
    <xf numFmtId="41" fontId="19" fillId="2" borderId="9" xfId="1" applyNumberFormat="1" applyFont="1" applyFill="1" applyBorder="1"/>
    <xf numFmtId="41" fontId="17" fillId="2" borderId="111" xfId="1" applyNumberFormat="1" applyFont="1" applyFill="1" applyBorder="1"/>
    <xf numFmtId="14" fontId="17" fillId="2" borderId="29" xfId="1" applyNumberFormat="1" applyFont="1" applyFill="1" applyBorder="1"/>
    <xf numFmtId="41" fontId="17" fillId="2" borderId="29" xfId="1" applyNumberFormat="1" applyFont="1" applyFill="1" applyBorder="1"/>
    <xf numFmtId="41" fontId="19" fillId="2" borderId="112" xfId="1" applyNumberFormat="1" applyFont="1" applyFill="1" applyBorder="1"/>
    <xf numFmtId="14" fontId="17" fillId="2" borderId="0" xfId="1" applyNumberFormat="1" applyFont="1" applyFill="1" applyBorder="1"/>
    <xf numFmtId="41" fontId="49" fillId="2" borderId="0" xfId="1" applyNumberFormat="1" applyFont="1" applyFill="1" applyBorder="1"/>
    <xf numFmtId="41" fontId="150" fillId="2" borderId="8" xfId="1" applyNumberFormat="1" applyFont="1" applyFill="1" applyBorder="1"/>
    <xf numFmtId="41" fontId="16" fillId="2" borderId="8" xfId="1" applyNumberFormat="1" applyFont="1" applyFill="1" applyBorder="1"/>
    <xf numFmtId="41" fontId="17" fillId="2" borderId="112" xfId="1" applyNumberFormat="1" applyFont="1" applyFill="1" applyBorder="1"/>
    <xf numFmtId="41" fontId="21" fillId="2" borderId="0" xfId="1" applyNumberFormat="1" applyFont="1" applyFill="1" applyBorder="1"/>
    <xf numFmtId="10" fontId="114" fillId="2" borderId="0" xfId="3" applyNumberFormat="1" applyFont="1" applyFill="1"/>
    <xf numFmtId="171" fontId="112" fillId="2" borderId="63" xfId="3" applyNumberFormat="1" applyFont="1" applyFill="1" applyBorder="1"/>
    <xf numFmtId="10" fontId="112" fillId="2" borderId="63" xfId="3" applyNumberFormat="1" applyFont="1" applyFill="1" applyBorder="1"/>
    <xf numFmtId="0" fontId="112" fillId="2" borderId="64" xfId="9" applyFont="1" applyFill="1" applyBorder="1"/>
    <xf numFmtId="41" fontId="2" fillId="2" borderId="0" xfId="3" applyNumberFormat="1" applyFont="1" applyFill="1"/>
    <xf numFmtId="41" fontId="16" fillId="2" borderId="50" xfId="1" applyFont="1" applyFill="1" applyBorder="1"/>
    <xf numFmtId="41" fontId="16" fillId="2" borderId="52" xfId="1" applyFont="1" applyFill="1" applyBorder="1"/>
    <xf numFmtId="42" fontId="10" fillId="2" borderId="53" xfId="2" applyFont="1" applyFill="1" applyBorder="1"/>
    <xf numFmtId="41" fontId="16" fillId="2" borderId="54" xfId="1" applyFont="1" applyFill="1" applyBorder="1"/>
    <xf numFmtId="41" fontId="16" fillId="2" borderId="55" xfId="1" applyFont="1" applyFill="1" applyBorder="1"/>
    <xf numFmtId="41" fontId="17" fillId="2" borderId="54" xfId="1" applyFont="1" applyFill="1" applyBorder="1"/>
    <xf numFmtId="41" fontId="19" fillId="2" borderId="0" xfId="0" applyNumberFormat="1" applyFont="1" applyFill="1"/>
    <xf numFmtId="49" fontId="23" fillId="2" borderId="29" xfId="0" applyNumberFormat="1" applyFont="1" applyFill="1" applyBorder="1" applyAlignment="1">
      <alignment horizontal="center"/>
    </xf>
    <xf numFmtId="41" fontId="16" fillId="2" borderId="29" xfId="1" applyFont="1" applyFill="1" applyBorder="1"/>
    <xf numFmtId="172" fontId="118" fillId="12" borderId="0" xfId="0" applyNumberFormat="1" applyFont="1" applyFill="1"/>
    <xf numFmtId="172" fontId="151" fillId="0" borderId="84" xfId="1" applyNumberFormat="1" applyFont="1" applyFill="1" applyBorder="1" applyAlignment="1">
      <alignment horizontal="right" vertical="center" wrapText="1"/>
    </xf>
    <xf numFmtId="172" fontId="151" fillId="0" borderId="36" xfId="1" applyNumberFormat="1" applyFont="1" applyFill="1" applyBorder="1" applyAlignment="1">
      <alignment horizontal="right" vertical="center" wrapText="1"/>
    </xf>
    <xf numFmtId="172" fontId="151" fillId="0" borderId="36" xfId="1" applyNumberFormat="1" applyFont="1" applyFill="1" applyBorder="1" applyAlignment="1">
      <alignment horizontal="right" vertical="center"/>
    </xf>
    <xf numFmtId="172" fontId="151" fillId="0" borderId="39" xfId="1" applyNumberFormat="1" applyFont="1" applyFill="1" applyBorder="1" applyAlignment="1">
      <alignment horizontal="right" vertical="center"/>
    </xf>
    <xf numFmtId="172" fontId="151" fillId="0" borderId="84" xfId="1" applyNumberFormat="1" applyFont="1" applyFill="1" applyBorder="1" applyAlignment="1">
      <alignment horizontal="right" vertical="center"/>
    </xf>
    <xf numFmtId="172" fontId="151" fillId="0" borderId="39" xfId="1" applyNumberFormat="1" applyFont="1" applyFill="1" applyBorder="1" applyAlignment="1">
      <alignment horizontal="right" vertical="center" wrapText="1"/>
    </xf>
    <xf numFmtId="172" fontId="151" fillId="0" borderId="68" xfId="1" applyNumberFormat="1" applyFont="1" applyFill="1" applyBorder="1" applyAlignment="1">
      <alignment horizontal="right" vertical="center" wrapText="1"/>
    </xf>
    <xf numFmtId="172" fontId="151" fillId="0" borderId="41" xfId="1" applyNumberFormat="1" applyFont="1" applyFill="1" applyBorder="1" applyAlignment="1">
      <alignment horizontal="right" vertical="center" wrapText="1"/>
    </xf>
    <xf numFmtId="172" fontId="151" fillId="0" borderId="76" xfId="1" applyNumberFormat="1" applyFont="1" applyFill="1" applyBorder="1" applyAlignment="1">
      <alignment horizontal="right" vertical="center"/>
    </xf>
    <xf numFmtId="172" fontId="151" fillId="0" borderId="20" xfId="5" applyNumberFormat="1" applyFont="1" applyBorder="1" applyAlignment="1">
      <alignment horizontal="right" vertical="center"/>
    </xf>
    <xf numFmtId="172" fontId="67" fillId="3" borderId="20" xfId="5" applyNumberFormat="1" applyFont="1" applyFill="1" applyBorder="1" applyAlignment="1">
      <alignment horizontal="right" vertical="center"/>
    </xf>
    <xf numFmtId="172" fontId="152" fillId="2" borderId="43" xfId="0" applyNumberFormat="1" applyFont="1" applyFill="1" applyBorder="1" applyAlignment="1">
      <alignment horizontal="center"/>
    </xf>
    <xf numFmtId="172" fontId="152" fillId="2" borderId="20" xfId="0" applyNumberFormat="1" applyFont="1" applyFill="1" applyBorder="1" applyAlignment="1">
      <alignment horizontal="center"/>
    </xf>
    <xf numFmtId="172" fontId="63" fillId="5" borderId="2" xfId="6" applyNumberFormat="1" applyFont="1" applyFill="1" applyBorder="1" applyAlignment="1">
      <alignment horizontal="center" vertical="center" wrapText="1"/>
    </xf>
    <xf numFmtId="172" fontId="63" fillId="5" borderId="68" xfId="6" applyNumberFormat="1" applyFont="1" applyFill="1" applyBorder="1" applyAlignment="1">
      <alignment horizontal="center" vertical="center" wrapText="1"/>
    </xf>
    <xf numFmtId="172" fontId="70" fillId="5" borderId="68" xfId="7" applyNumberFormat="1" applyFont="1" applyFill="1" applyBorder="1" applyAlignment="1">
      <alignment horizontal="center" vertical="center" wrapText="1"/>
    </xf>
    <xf numFmtId="172" fontId="63" fillId="5" borderId="15" xfId="6" applyNumberFormat="1" applyFont="1" applyFill="1" applyBorder="1" applyAlignment="1">
      <alignment horizontal="center" vertical="center" wrapText="1"/>
    </xf>
    <xf numFmtId="172" fontId="61" fillId="0" borderId="84" xfId="0" applyNumberFormat="1" applyFont="1" applyBorder="1" applyAlignment="1">
      <alignment horizontal="center" vertical="center"/>
    </xf>
    <xf numFmtId="172" fontId="151" fillId="0" borderId="84" xfId="0" applyNumberFormat="1" applyFont="1" applyBorder="1" applyAlignment="1">
      <alignment horizontal="right" vertical="center"/>
    </xf>
    <xf numFmtId="172" fontId="61" fillId="0" borderId="36" xfId="0" applyNumberFormat="1" applyFont="1" applyBorder="1" applyAlignment="1">
      <alignment horizontal="center" vertical="center"/>
    </xf>
    <xf numFmtId="172" fontId="151" fillId="0" borderId="36" xfId="0" applyNumberFormat="1" applyFont="1" applyBorder="1" applyAlignment="1">
      <alignment horizontal="right" vertical="center"/>
    </xf>
    <xf numFmtId="172" fontId="151" fillId="5" borderId="3" xfId="0" applyNumberFormat="1" applyFont="1" applyFill="1" applyBorder="1" applyAlignment="1">
      <alignment horizontal="right" vertical="center"/>
    </xf>
    <xf numFmtId="172" fontId="151" fillId="0" borderId="72" xfId="0" applyNumberFormat="1" applyFont="1" applyBorder="1" applyAlignment="1">
      <alignment horizontal="right" vertical="center"/>
    </xf>
    <xf numFmtId="172" fontId="151" fillId="0" borderId="37" xfId="0" applyNumberFormat="1" applyFont="1" applyBorder="1" applyAlignment="1">
      <alignment horizontal="right" vertical="center"/>
    </xf>
    <xf numFmtId="172" fontId="151" fillId="0" borderId="11" xfId="0" applyNumberFormat="1" applyFont="1" applyBorder="1" applyAlignment="1">
      <alignment horizontal="right" vertical="center"/>
    </xf>
    <xf numFmtId="172" fontId="61" fillId="0" borderId="45" xfId="0" applyNumberFormat="1" applyFont="1" applyBorder="1" applyAlignment="1">
      <alignment horizontal="center" vertical="center"/>
    </xf>
    <xf numFmtId="172" fontId="151" fillId="5" borderId="37" xfId="0" applyNumberFormat="1" applyFont="1" applyFill="1" applyBorder="1" applyAlignment="1">
      <alignment horizontal="right" vertical="center"/>
    </xf>
    <xf numFmtId="172" fontId="156" fillId="0" borderId="0" xfId="0" applyNumberFormat="1" applyFont="1"/>
    <xf numFmtId="172" fontId="60" fillId="0" borderId="16" xfId="0" applyNumberFormat="1" applyFont="1" applyBorder="1" applyAlignment="1">
      <alignment horizontal="left" vertical="center" wrapText="1"/>
    </xf>
    <xf numFmtId="172" fontId="157" fillId="0" borderId="18" xfId="0" applyNumberFormat="1" applyFont="1" applyBorder="1" applyAlignment="1">
      <alignment horizontal="center" vertical="center"/>
    </xf>
    <xf numFmtId="172" fontId="61" fillId="0" borderId="16" xfId="0" applyNumberFormat="1" applyFont="1" applyBorder="1" applyAlignment="1">
      <alignment horizontal="center" vertical="center"/>
    </xf>
    <xf numFmtId="172" fontId="151" fillId="0" borderId="78" xfId="0" applyNumberFormat="1" applyFont="1" applyBorder="1" applyAlignment="1">
      <alignment vertical="center"/>
    </xf>
    <xf numFmtId="172" fontId="151" fillId="0" borderId="78" xfId="0" applyNumberFormat="1" applyFont="1" applyBorder="1" applyAlignment="1">
      <alignment horizontal="right" vertical="center"/>
    </xf>
    <xf numFmtId="172" fontId="61" fillId="0" borderId="78" xfId="0" applyNumberFormat="1" applyFont="1" applyBorder="1" applyAlignment="1">
      <alignment horizontal="center" vertical="center"/>
    </xf>
    <xf numFmtId="172" fontId="151" fillId="0" borderId="17" xfId="0" applyNumberFormat="1" applyFont="1" applyBorder="1" applyAlignment="1">
      <alignment horizontal="right" vertical="center"/>
    </xf>
    <xf numFmtId="172" fontId="60" fillId="0" borderId="19" xfId="0" applyNumberFormat="1" applyFont="1" applyBorder="1" applyAlignment="1">
      <alignment horizontal="left" vertical="center" wrapText="1"/>
    </xf>
    <xf numFmtId="49" fontId="118" fillId="0" borderId="21" xfId="0" applyNumberFormat="1" applyFont="1" applyBorder="1" applyAlignment="1">
      <alignment horizontal="center" vertical="center"/>
    </xf>
    <xf numFmtId="172" fontId="61" fillId="10" borderId="19" xfId="0" applyNumberFormat="1" applyFont="1" applyFill="1" applyBorder="1" applyAlignment="1">
      <alignment vertical="center"/>
    </xf>
    <xf numFmtId="172" fontId="151" fillId="10" borderId="20" xfId="0" applyNumberFormat="1" applyFont="1" applyFill="1" applyBorder="1" applyAlignment="1">
      <alignment vertical="center"/>
    </xf>
    <xf numFmtId="172" fontId="151" fillId="0" borderId="20" xfId="0" applyNumberFormat="1" applyFont="1" applyBorder="1" applyAlignment="1">
      <alignment horizontal="right" vertical="center"/>
    </xf>
    <xf numFmtId="172" fontId="61" fillId="10" borderId="20" xfId="0" applyNumberFormat="1" applyFont="1" applyFill="1" applyBorder="1" applyAlignment="1">
      <alignment vertical="center"/>
    </xf>
    <xf numFmtId="172" fontId="151" fillId="10" borderId="20" xfId="0" applyNumberFormat="1" applyFont="1" applyFill="1" applyBorder="1" applyAlignment="1">
      <alignment horizontal="center" vertical="center"/>
    </xf>
    <xf numFmtId="172" fontId="151" fillId="0" borderId="20" xfId="0" applyNumberFormat="1" applyFont="1" applyBorder="1" applyAlignment="1">
      <alignment vertical="center"/>
    </xf>
    <xf numFmtId="172" fontId="61" fillId="10" borderId="36" xfId="0" applyNumberFormat="1" applyFont="1" applyFill="1" applyBorder="1" applyAlignment="1">
      <alignment vertical="center"/>
    </xf>
    <xf numFmtId="172" fontId="151" fillId="10" borderId="36" xfId="0" applyNumberFormat="1" applyFont="1" applyFill="1" applyBorder="1" applyAlignment="1">
      <alignment horizontal="right" vertical="center"/>
    </xf>
    <xf numFmtId="172" fontId="61" fillId="0" borderId="19" xfId="0" applyNumberFormat="1" applyFont="1" applyBorder="1" applyAlignment="1">
      <alignment horizontal="center" vertical="center"/>
    </xf>
    <xf numFmtId="172" fontId="61" fillId="10" borderId="92" xfId="0" applyNumberFormat="1" applyFont="1" applyFill="1" applyBorder="1" applyAlignment="1">
      <alignment vertical="center"/>
    </xf>
    <xf numFmtId="172" fontId="157" fillId="0" borderId="21" xfId="0" applyNumberFormat="1" applyFont="1" applyBorder="1" applyAlignment="1">
      <alignment horizontal="center" vertical="center"/>
    </xf>
    <xf numFmtId="172" fontId="60" fillId="0" borderId="19" xfId="0" applyNumberFormat="1" applyFont="1" applyBorder="1" applyAlignment="1">
      <alignment horizontal="left" vertical="center"/>
    </xf>
    <xf numFmtId="172" fontId="72" fillId="5" borderId="19" xfId="0" applyNumberFormat="1" applyFont="1" applyFill="1" applyBorder="1" applyAlignment="1">
      <alignment horizontal="left" vertical="center" wrapText="1"/>
    </xf>
    <xf numFmtId="172" fontId="67" fillId="5" borderId="21" xfId="0" applyNumberFormat="1" applyFont="1" applyFill="1" applyBorder="1" applyAlignment="1">
      <alignment horizontal="center" vertical="center"/>
    </xf>
    <xf numFmtId="172" fontId="61" fillId="5" borderId="19" xfId="0" applyNumberFormat="1" applyFont="1" applyFill="1" applyBorder="1" applyAlignment="1">
      <alignment horizontal="center" vertical="center"/>
    </xf>
    <xf numFmtId="172" fontId="151" fillId="5" borderId="20" xfId="0" applyNumberFormat="1" applyFont="1" applyFill="1" applyBorder="1" applyAlignment="1">
      <alignment vertical="center"/>
    </xf>
    <xf numFmtId="172" fontId="151" fillId="5" borderId="20" xfId="0" applyNumberFormat="1" applyFont="1" applyFill="1" applyBorder="1" applyAlignment="1">
      <alignment horizontal="right" vertical="center"/>
    </xf>
    <xf numFmtId="172" fontId="61" fillId="5" borderId="36" xfId="0" applyNumberFormat="1" applyFont="1" applyFill="1" applyBorder="1" applyAlignment="1">
      <alignment horizontal="center" vertical="center"/>
    </xf>
    <xf numFmtId="172" fontId="74" fillId="0" borderId="0" xfId="0" applyNumberFormat="1" applyFont="1"/>
    <xf numFmtId="172" fontId="72" fillId="5" borderId="25" xfId="0" applyNumberFormat="1" applyFont="1" applyFill="1" applyBorder="1" applyAlignment="1">
      <alignment horizontal="left" vertical="center" wrapText="1"/>
    </xf>
    <xf numFmtId="172" fontId="67" fillId="5" borderId="27" xfId="0" applyNumberFormat="1" applyFont="1" applyFill="1" applyBorder="1" applyAlignment="1">
      <alignment horizontal="center" vertical="center"/>
    </xf>
    <xf numFmtId="172" fontId="61" fillId="5" borderId="11" xfId="0" applyNumberFormat="1" applyFont="1" applyFill="1" applyBorder="1" applyAlignment="1">
      <alignment horizontal="center" vertical="center"/>
    </xf>
    <xf numFmtId="172" fontId="151" fillId="11" borderId="86" xfId="0" applyNumberFormat="1" applyFont="1" applyFill="1" applyBorder="1" applyAlignment="1">
      <alignment vertical="center"/>
    </xf>
    <xf numFmtId="172" fontId="61" fillId="5" borderId="75" xfId="0" applyNumberFormat="1" applyFont="1" applyFill="1" applyBorder="1" applyAlignment="1">
      <alignment horizontal="center" vertical="center"/>
    </xf>
    <xf numFmtId="172" fontId="151" fillId="5" borderId="76" xfId="0" applyNumberFormat="1" applyFont="1" applyFill="1" applyBorder="1" applyAlignment="1">
      <alignment vertical="center" wrapText="1"/>
    </xf>
    <xf numFmtId="172" fontId="61" fillId="9" borderId="26" xfId="0" applyNumberFormat="1" applyFont="1" applyFill="1" applyBorder="1" applyAlignment="1">
      <alignment vertical="center"/>
    </xf>
    <xf numFmtId="172" fontId="151" fillId="9" borderId="86" xfId="0" applyNumberFormat="1" applyFont="1" applyFill="1" applyBorder="1" applyAlignment="1">
      <alignment horizontal="center" vertical="center"/>
    </xf>
    <xf numFmtId="172" fontId="61" fillId="5" borderId="26" xfId="0" applyNumberFormat="1" applyFont="1" applyFill="1" applyBorder="1" applyAlignment="1">
      <alignment horizontal="center" vertical="center"/>
    </xf>
    <xf numFmtId="172" fontId="61" fillId="5" borderId="86" xfId="0" applyNumberFormat="1" applyFont="1" applyFill="1" applyBorder="1" applyAlignment="1">
      <alignment horizontal="center" vertical="center"/>
    </xf>
    <xf numFmtId="172" fontId="151" fillId="5" borderId="86" xfId="0" applyNumberFormat="1" applyFont="1" applyFill="1" applyBorder="1" applyAlignment="1">
      <alignment horizontal="right" vertical="center"/>
    </xf>
    <xf numFmtId="172" fontId="73" fillId="5" borderId="86" xfId="0" applyNumberFormat="1" applyFont="1" applyFill="1" applyBorder="1" applyAlignment="1">
      <alignment horizontal="right" vertical="center"/>
    </xf>
    <xf numFmtId="172" fontId="61" fillId="9" borderId="86" xfId="0" applyNumberFormat="1" applyFont="1" applyFill="1" applyBorder="1" applyAlignment="1">
      <alignment vertical="center"/>
    </xf>
    <xf numFmtId="172" fontId="151" fillId="9" borderId="76" xfId="0" applyNumberFormat="1" applyFont="1" applyFill="1" applyBorder="1" applyAlignment="1">
      <alignment horizontal="center" vertical="center"/>
    </xf>
    <xf numFmtId="172" fontId="158" fillId="0" borderId="0" xfId="0" applyNumberFormat="1" applyFont="1"/>
    <xf numFmtId="172" fontId="160" fillId="0" borderId="70" xfId="0" applyNumberFormat="1" applyFont="1" applyBorder="1" applyAlignment="1">
      <alignment horizontal="left" vertical="center" wrapText="1"/>
    </xf>
    <xf numFmtId="172" fontId="151" fillId="0" borderId="84" xfId="0" applyNumberFormat="1" applyFont="1" applyBorder="1" applyAlignment="1">
      <alignment horizontal="right"/>
    </xf>
    <xf numFmtId="172" fontId="160" fillId="0" borderId="66" xfId="0" applyNumberFormat="1" applyFont="1" applyBorder="1" applyAlignment="1">
      <alignment horizontal="left" vertical="center" wrapText="1"/>
    </xf>
    <xf numFmtId="49" fontId="118" fillId="0" borderId="88" xfId="0" applyNumberFormat="1" applyFont="1" applyBorder="1" applyAlignment="1">
      <alignment horizontal="center" vertical="center"/>
    </xf>
    <xf numFmtId="172" fontId="151" fillId="10" borderId="36" xfId="0" applyNumberFormat="1" applyFont="1" applyFill="1" applyBorder="1" applyAlignment="1">
      <alignment vertical="center"/>
    </xf>
    <xf numFmtId="172" fontId="61" fillId="10" borderId="97" xfId="0" applyNumberFormat="1" applyFont="1" applyFill="1" applyBorder="1" applyAlignment="1">
      <alignment vertical="center"/>
    </xf>
    <xf numFmtId="172" fontId="151" fillId="10" borderId="97" xfId="0" applyNumberFormat="1" applyFont="1" applyFill="1" applyBorder="1" applyAlignment="1">
      <alignment vertical="center"/>
    </xf>
    <xf numFmtId="172" fontId="61" fillId="10" borderId="41" xfId="0" applyNumberFormat="1" applyFont="1" applyFill="1" applyBorder="1" applyAlignment="1">
      <alignment vertical="center"/>
    </xf>
    <xf numFmtId="172" fontId="151" fillId="10" borderId="41" xfId="0" applyNumberFormat="1" applyFont="1" applyFill="1" applyBorder="1" applyAlignment="1">
      <alignment horizontal="right" vertical="center"/>
    </xf>
    <xf numFmtId="172" fontId="160" fillId="0" borderId="19" xfId="0" applyNumberFormat="1" applyFont="1" applyBorder="1" applyAlignment="1">
      <alignment horizontal="left" vertical="center" wrapText="1"/>
    </xf>
    <xf numFmtId="172" fontId="151" fillId="10" borderId="39" xfId="0" applyNumberFormat="1" applyFont="1" applyFill="1" applyBorder="1" applyAlignment="1">
      <alignment vertical="center"/>
    </xf>
    <xf numFmtId="172" fontId="151" fillId="0" borderId="20" xfId="0" applyNumberFormat="1" applyFont="1" applyBorder="1" applyAlignment="1">
      <alignment horizontal="right"/>
    </xf>
    <xf numFmtId="172" fontId="151" fillId="10" borderId="97" xfId="0" applyNumberFormat="1" applyFont="1" applyFill="1" applyBorder="1" applyAlignment="1">
      <alignment horizontal="right" vertical="center"/>
    </xf>
    <xf numFmtId="172" fontId="160" fillId="0" borderId="19" xfId="0" applyNumberFormat="1" applyFont="1" applyBorder="1" applyAlignment="1">
      <alignment horizontal="left" vertical="center"/>
    </xf>
    <xf numFmtId="172" fontId="151" fillId="10" borderId="41" xfId="0" applyNumberFormat="1" applyFont="1" applyFill="1" applyBorder="1" applyAlignment="1">
      <alignment vertical="center"/>
    </xf>
    <xf numFmtId="172" fontId="60" fillId="0" borderId="10" xfId="0" applyNumberFormat="1" applyFont="1" applyBorder="1"/>
    <xf numFmtId="172" fontId="60" fillId="0" borderId="81" xfId="0" applyNumberFormat="1" applyFont="1" applyBorder="1"/>
    <xf numFmtId="172" fontId="60" fillId="0" borderId="11" xfId="0" applyNumberFormat="1" applyFont="1" applyBorder="1"/>
    <xf numFmtId="0" fontId="11" fillId="2" borderId="0" xfId="0" applyFont="1" applyFill="1" applyAlignment="1">
      <alignment horizontal="center" vertical="center"/>
    </xf>
    <xf numFmtId="0" fontId="2" fillId="2" borderId="0" xfId="0" applyFont="1" applyFill="1" applyAlignment="1">
      <alignment horizontal="center" vertical="center"/>
    </xf>
    <xf numFmtId="0" fontId="2" fillId="2" borderId="28" xfId="0" applyFont="1" applyFill="1" applyBorder="1" applyAlignment="1">
      <alignment horizontal="center" vertical="center"/>
    </xf>
    <xf numFmtId="0" fontId="19" fillId="2" borderId="0" xfId="0" applyFont="1" applyFill="1" applyBorder="1"/>
    <xf numFmtId="0" fontId="161" fillId="2" borderId="0" xfId="0" applyFont="1" applyFill="1" applyBorder="1"/>
    <xf numFmtId="41" fontId="2" fillId="4" borderId="1" xfId="1" applyFont="1" applyFill="1" applyBorder="1"/>
    <xf numFmtId="172" fontId="118" fillId="4" borderId="0" xfId="0" applyNumberFormat="1" applyFont="1" applyFill="1"/>
    <xf numFmtId="41" fontId="42" fillId="0" borderId="0" xfId="1" applyFont="1"/>
    <xf numFmtId="41" fontId="42" fillId="0" borderId="0" xfId="1" applyFont="1" applyAlignment="1">
      <alignment horizontal="right"/>
    </xf>
    <xf numFmtId="41" fontId="118" fillId="4" borderId="0" xfId="1" applyFont="1" applyFill="1" applyAlignment="1">
      <alignment horizontal="right"/>
    </xf>
    <xf numFmtId="41" fontId="118" fillId="4" borderId="0" xfId="1" applyFont="1" applyFill="1"/>
    <xf numFmtId="172" fontId="86" fillId="5" borderId="19" xfId="0" applyNumberFormat="1" applyFont="1" applyFill="1" applyBorder="1" applyAlignment="1">
      <alignment horizontal="left" vertical="center" wrapText="1"/>
    </xf>
    <xf numFmtId="172" fontId="151" fillId="5" borderId="20" xfId="0" applyNumberFormat="1" applyFont="1" applyFill="1" applyBorder="1" applyAlignment="1">
      <alignment horizontal="right"/>
    </xf>
    <xf numFmtId="172" fontId="86" fillId="5" borderId="99" xfId="0" applyNumberFormat="1" applyFont="1" applyFill="1" applyBorder="1" applyAlignment="1">
      <alignment horizontal="left" vertical="center" wrapText="1"/>
    </xf>
    <xf numFmtId="172" fontId="67" fillId="5" borderId="83" xfId="0" applyNumberFormat="1" applyFont="1" applyFill="1" applyBorder="1" applyAlignment="1">
      <alignment horizontal="center" vertical="center"/>
    </xf>
    <xf numFmtId="172" fontId="39" fillId="5" borderId="86" xfId="0" applyNumberFormat="1" applyFont="1" applyFill="1" applyBorder="1" applyAlignment="1">
      <alignment horizontal="right" vertical="center"/>
    </xf>
    <xf numFmtId="172" fontId="63" fillId="9" borderId="86" xfId="0" applyNumberFormat="1" applyFont="1" applyFill="1" applyBorder="1" applyAlignment="1">
      <alignment vertical="center"/>
    </xf>
    <xf numFmtId="172" fontId="62" fillId="9" borderId="76" xfId="0" applyNumberFormat="1" applyFont="1" applyFill="1" applyBorder="1" applyAlignment="1">
      <alignment vertical="center"/>
    </xf>
    <xf numFmtId="172" fontId="62" fillId="9" borderId="86" xfId="0" applyNumberFormat="1" applyFont="1" applyFill="1" applyBorder="1" applyAlignment="1">
      <alignment vertical="center"/>
    </xf>
    <xf numFmtId="172" fontId="151" fillId="9" borderId="86" xfId="0" applyNumberFormat="1" applyFont="1" applyFill="1" applyBorder="1" applyAlignment="1">
      <alignment vertical="center"/>
    </xf>
    <xf numFmtId="0" fontId="17" fillId="2" borderId="32" xfId="0" applyFont="1" applyFill="1" applyBorder="1"/>
    <xf numFmtId="42" fontId="17" fillId="2" borderId="32" xfId="2" applyFont="1" applyFill="1" applyBorder="1"/>
    <xf numFmtId="14" fontId="3" fillId="2" borderId="4" xfId="0" applyNumberFormat="1" applyFont="1" applyFill="1" applyBorder="1"/>
    <xf numFmtId="41" fontId="4" fillId="2" borderId="0" xfId="1" applyFont="1" applyFill="1"/>
    <xf numFmtId="41" fontId="17" fillId="2" borderId="8" xfId="1" applyNumberFormat="1" applyFont="1" applyFill="1" applyBorder="1" applyAlignment="1">
      <alignment horizontal="left"/>
    </xf>
    <xf numFmtId="0" fontId="44" fillId="2" borderId="1" xfId="0" applyFont="1" applyFill="1" applyBorder="1"/>
    <xf numFmtId="14" fontId="44" fillId="2" borderId="0" xfId="0" applyNumberFormat="1" applyFont="1" applyFill="1" applyBorder="1"/>
    <xf numFmtId="42" fontId="6" fillId="2" borderId="5" xfId="0" applyNumberFormat="1" applyFont="1" applyFill="1" applyBorder="1"/>
    <xf numFmtId="42" fontId="6" fillId="2" borderId="8" xfId="0" applyNumberFormat="1" applyFont="1" applyFill="1" applyBorder="1"/>
    <xf numFmtId="42" fontId="6" fillId="2" borderId="10" xfId="0" applyNumberFormat="1" applyFont="1" applyFill="1" applyBorder="1"/>
    <xf numFmtId="42" fontId="15" fillId="2" borderId="46" xfId="2" applyFont="1" applyFill="1" applyBorder="1"/>
    <xf numFmtId="41" fontId="4" fillId="2" borderId="0" xfId="0" applyNumberFormat="1" applyFont="1" applyFill="1"/>
    <xf numFmtId="0" fontId="19" fillId="2" borderId="29" xfId="0" applyFont="1" applyFill="1" applyBorder="1"/>
    <xf numFmtId="49" fontId="21" fillId="2" borderId="0" xfId="0" applyNumberFormat="1" applyFont="1" applyFill="1" applyAlignment="1">
      <alignment horizontal="center"/>
    </xf>
    <xf numFmtId="172" fontId="57" fillId="2" borderId="0" xfId="0" applyNumberFormat="1" applyFont="1" applyFill="1"/>
    <xf numFmtId="172" fontId="60" fillId="2" borderId="70" xfId="0" applyNumberFormat="1" applyFont="1" applyFill="1" applyBorder="1" applyAlignment="1">
      <alignment horizontal="left" vertical="center"/>
    </xf>
    <xf numFmtId="172" fontId="61" fillId="2" borderId="84" xfId="0" applyNumberFormat="1" applyFont="1" applyFill="1" applyBorder="1" applyAlignment="1">
      <alignment horizontal="center" vertical="center"/>
    </xf>
    <xf numFmtId="172" fontId="151" fillId="2" borderId="84" xfId="0" applyNumberFormat="1" applyFont="1" applyFill="1" applyBorder="1" applyAlignment="1">
      <alignment horizontal="right" vertical="center"/>
    </xf>
    <xf numFmtId="172" fontId="71" fillId="2" borderId="18" xfId="0" applyNumberFormat="1" applyFont="1" applyFill="1" applyBorder="1" applyAlignment="1">
      <alignment horizontal="center" vertical="center"/>
    </xf>
    <xf numFmtId="172" fontId="60" fillId="2" borderId="80" xfId="0" applyNumberFormat="1" applyFont="1" applyFill="1" applyBorder="1" applyAlignment="1">
      <alignment horizontal="left" vertical="center"/>
    </xf>
    <xf numFmtId="172" fontId="61" fillId="2" borderId="36" xfId="0" applyNumberFormat="1" applyFont="1" applyFill="1" applyBorder="1" applyAlignment="1">
      <alignment horizontal="center" vertical="center"/>
    </xf>
    <xf numFmtId="172" fontId="151" fillId="2" borderId="36" xfId="0" applyNumberFormat="1" applyFont="1" applyFill="1" applyBorder="1" applyAlignment="1">
      <alignment horizontal="right" vertical="center"/>
    </xf>
    <xf numFmtId="172" fontId="71" fillId="2" borderId="21" xfId="0" applyNumberFormat="1" applyFont="1" applyFill="1" applyBorder="1" applyAlignment="1">
      <alignment horizontal="center" vertical="center"/>
    </xf>
    <xf numFmtId="172" fontId="60" fillId="2" borderId="80" xfId="0" applyNumberFormat="1" applyFont="1" applyFill="1" applyBorder="1" applyAlignment="1">
      <alignment vertical="center"/>
    </xf>
    <xf numFmtId="172" fontId="60" fillId="2" borderId="80" xfId="0" applyNumberFormat="1" applyFont="1" applyFill="1" applyBorder="1" applyAlignment="1">
      <alignment horizontal="left" vertical="center" wrapText="1"/>
    </xf>
    <xf numFmtId="172" fontId="60" fillId="2" borderId="10" xfId="0" applyNumberFormat="1" applyFont="1" applyFill="1" applyBorder="1" applyAlignment="1">
      <alignment horizontal="left" vertical="center" wrapText="1"/>
    </xf>
    <xf numFmtId="172" fontId="61" fillId="2" borderId="86" xfId="0" applyNumberFormat="1" applyFont="1" applyFill="1" applyBorder="1" applyAlignment="1">
      <alignment horizontal="center" vertical="center"/>
    </xf>
    <xf numFmtId="172" fontId="151" fillId="2" borderId="86" xfId="0" applyNumberFormat="1" applyFont="1" applyFill="1" applyBorder="1" applyAlignment="1">
      <alignment horizontal="right" vertical="center"/>
    </xf>
    <xf numFmtId="172" fontId="71" fillId="2" borderId="83" xfId="0" applyNumberFormat="1" applyFont="1" applyFill="1" applyBorder="1" applyAlignment="1">
      <alignment horizontal="center" vertical="center"/>
    </xf>
    <xf numFmtId="172" fontId="72" fillId="2" borderId="2" xfId="0" applyNumberFormat="1" applyFont="1" applyFill="1" applyBorder="1" applyAlignment="1">
      <alignment horizontal="center" vertical="center" wrapText="1"/>
    </xf>
    <xf numFmtId="172" fontId="61" fillId="2" borderId="14" xfId="0" applyNumberFormat="1" applyFont="1" applyFill="1" applyBorder="1" applyAlignment="1">
      <alignment horizontal="center" vertical="center"/>
    </xf>
    <xf numFmtId="172" fontId="151" fillId="2" borderId="3" xfId="0" applyNumberFormat="1" applyFont="1" applyFill="1" applyBorder="1" applyAlignment="1">
      <alignment horizontal="right" vertical="center"/>
    </xf>
    <xf numFmtId="172" fontId="73" fillId="2" borderId="15" xfId="0" applyNumberFormat="1" applyFont="1" applyFill="1" applyBorder="1" applyAlignment="1">
      <alignment horizontal="center" vertical="center"/>
    </xf>
    <xf numFmtId="172" fontId="60" fillId="2" borderId="70" xfId="0" applyNumberFormat="1" applyFont="1" applyFill="1" applyBorder="1" applyAlignment="1">
      <alignment horizontal="left" vertical="center" wrapText="1"/>
    </xf>
    <xf numFmtId="172" fontId="61" fillId="2" borderId="17" xfId="0" applyNumberFormat="1" applyFont="1" applyFill="1" applyBorder="1" applyAlignment="1">
      <alignment horizontal="center" vertical="center"/>
    </xf>
    <xf numFmtId="172" fontId="151" fillId="2" borderId="72" xfId="0" applyNumberFormat="1" applyFont="1" applyFill="1" applyBorder="1" applyAlignment="1">
      <alignment horizontal="right" vertical="center"/>
    </xf>
    <xf numFmtId="49" fontId="40" fillId="2" borderId="18" xfId="0" applyNumberFormat="1" applyFont="1" applyFill="1" applyBorder="1" applyAlignment="1">
      <alignment horizontal="center" vertical="center"/>
    </xf>
    <xf numFmtId="172" fontId="80" fillId="2" borderId="0" xfId="0" applyNumberFormat="1" applyFont="1" applyFill="1"/>
    <xf numFmtId="172" fontId="61" fillId="2" borderId="20" xfId="0" applyNumberFormat="1" applyFont="1" applyFill="1" applyBorder="1" applyAlignment="1">
      <alignment horizontal="center" vertical="center"/>
    </xf>
    <xf numFmtId="172" fontId="151" fillId="2" borderId="37" xfId="0" applyNumberFormat="1" applyFont="1" applyFill="1" applyBorder="1" applyAlignment="1">
      <alignment horizontal="right" vertical="center"/>
    </xf>
    <xf numFmtId="49" fontId="40" fillId="2" borderId="21" xfId="0" applyNumberFormat="1" applyFont="1" applyFill="1" applyBorder="1" applyAlignment="1">
      <alignment horizontal="center" vertical="center"/>
    </xf>
    <xf numFmtId="172" fontId="60" fillId="2" borderId="80" xfId="0" applyNumberFormat="1" applyFont="1" applyFill="1" applyBorder="1" applyAlignment="1">
      <alignment vertical="center" wrapText="1"/>
    </xf>
    <xf numFmtId="172" fontId="60" fillId="2" borderId="73" xfId="0" applyNumberFormat="1" applyFont="1" applyFill="1" applyBorder="1" applyAlignment="1">
      <alignment vertical="center" wrapText="1"/>
    </xf>
    <xf numFmtId="172" fontId="61" fillId="2" borderId="43" xfId="0" applyNumberFormat="1" applyFont="1" applyFill="1" applyBorder="1" applyAlignment="1">
      <alignment horizontal="center" vertical="center"/>
    </xf>
    <xf numFmtId="49" fontId="40" fillId="2" borderId="67" xfId="0" applyNumberFormat="1" applyFont="1" applyFill="1" applyBorder="1" applyAlignment="1">
      <alignment horizontal="center" vertical="center"/>
    </xf>
    <xf numFmtId="172" fontId="151" fillId="13" borderId="31" xfId="0" applyNumberFormat="1" applyFont="1" applyFill="1" applyBorder="1" applyAlignment="1">
      <alignment horizontal="right" vertical="center"/>
    </xf>
    <xf numFmtId="172" fontId="60" fillId="2" borderId="73" xfId="0" applyNumberFormat="1" applyFont="1" applyFill="1" applyBorder="1" applyAlignment="1">
      <alignment horizontal="left" vertical="center" wrapText="1"/>
    </xf>
    <xf numFmtId="172" fontId="151" fillId="2" borderId="31" xfId="0" applyNumberFormat="1" applyFont="1" applyFill="1" applyBorder="1" applyAlignment="1">
      <alignment horizontal="right" vertical="center"/>
    </xf>
    <xf numFmtId="172" fontId="61" fillId="2" borderId="75" xfId="0" applyNumberFormat="1" applyFont="1" applyFill="1" applyBorder="1" applyAlignment="1">
      <alignment horizontal="center" vertical="center"/>
    </xf>
    <xf numFmtId="172" fontId="151" fillId="2" borderId="11" xfId="0" applyNumberFormat="1" applyFont="1" applyFill="1" applyBorder="1" applyAlignment="1">
      <alignment horizontal="right" vertical="center"/>
    </xf>
    <xf numFmtId="49" fontId="40" fillId="2" borderId="83" xfId="0" applyNumberFormat="1" applyFont="1" applyFill="1" applyBorder="1" applyAlignment="1">
      <alignment horizontal="center" vertical="center"/>
    </xf>
    <xf numFmtId="172" fontId="151" fillId="2" borderId="6" xfId="0" applyNumberFormat="1" applyFont="1" applyFill="1" applyBorder="1" applyAlignment="1">
      <alignment horizontal="right" vertical="center"/>
    </xf>
    <xf numFmtId="172" fontId="60" fillId="2" borderId="5" xfId="0" applyNumberFormat="1" applyFont="1" applyFill="1" applyBorder="1" applyAlignment="1">
      <alignment horizontal="left" vertical="center" wrapText="1"/>
    </xf>
    <xf numFmtId="172" fontId="61" fillId="2" borderId="45" xfId="0" applyNumberFormat="1" applyFont="1" applyFill="1" applyBorder="1" applyAlignment="1">
      <alignment horizontal="center" vertical="center"/>
    </xf>
    <xf numFmtId="172" fontId="71" fillId="2" borderId="46" xfId="0" applyNumberFormat="1" applyFont="1" applyFill="1" applyBorder="1" applyAlignment="1">
      <alignment horizontal="center" vertical="center"/>
    </xf>
    <xf numFmtId="172" fontId="72" fillId="2" borderId="2" xfId="0" applyNumberFormat="1" applyFont="1" applyFill="1" applyBorder="1" applyAlignment="1">
      <alignment horizontal="left" vertical="center" wrapText="1"/>
    </xf>
    <xf numFmtId="172" fontId="151" fillId="2" borderId="68" xfId="0" applyNumberFormat="1" applyFont="1" applyFill="1" applyBorder="1" applyAlignment="1">
      <alignment horizontal="right" vertical="center" wrapText="1"/>
    </xf>
    <xf numFmtId="172" fontId="156" fillId="2" borderId="0" xfId="0" applyNumberFormat="1" applyFont="1" applyFill="1"/>
    <xf numFmtId="172" fontId="162" fillId="2" borderId="0" xfId="0" applyNumberFormat="1" applyFont="1" applyFill="1"/>
    <xf numFmtId="172" fontId="60" fillId="2" borderId="121" xfId="0" applyNumberFormat="1" applyFont="1" applyFill="1" applyBorder="1" applyAlignment="1">
      <alignment vertical="center"/>
    </xf>
    <xf numFmtId="172" fontId="61" fillId="2" borderId="85" xfId="0" applyNumberFormat="1" applyFont="1" applyFill="1" applyBorder="1" applyAlignment="1">
      <alignment horizontal="center" vertical="center"/>
    </xf>
    <xf numFmtId="172" fontId="60" fillId="2" borderId="122" xfId="0" applyNumberFormat="1" applyFont="1" applyFill="1" applyBorder="1" applyAlignment="1">
      <alignment vertical="center"/>
    </xf>
    <xf numFmtId="172" fontId="61" fillId="2" borderId="42" xfId="0" applyNumberFormat="1" applyFont="1" applyFill="1" applyBorder="1" applyAlignment="1">
      <alignment horizontal="center" vertical="center"/>
    </xf>
    <xf numFmtId="172" fontId="71" fillId="2" borderId="67" xfId="0" applyNumberFormat="1" applyFont="1" applyFill="1" applyBorder="1" applyAlignment="1">
      <alignment horizontal="center" vertical="center"/>
    </xf>
    <xf numFmtId="172" fontId="60" fillId="2" borderId="123" xfId="0" applyNumberFormat="1" applyFont="1" applyFill="1" applyBorder="1" applyAlignment="1">
      <alignment vertical="center"/>
    </xf>
    <xf numFmtId="172" fontId="61" fillId="2" borderId="124" xfId="0" applyNumberFormat="1" applyFont="1" applyFill="1" applyBorder="1" applyAlignment="1">
      <alignment horizontal="center" vertical="center"/>
    </xf>
    <xf numFmtId="172" fontId="151" fillId="2" borderId="0" xfId="0" applyNumberFormat="1" applyFont="1" applyFill="1" applyAlignment="1">
      <alignment horizontal="right" vertical="center"/>
    </xf>
    <xf numFmtId="172" fontId="71" fillId="2" borderId="89" xfId="0" applyNumberFormat="1" applyFont="1" applyFill="1" applyBorder="1" applyAlignment="1">
      <alignment horizontal="center" vertical="center"/>
    </xf>
    <xf numFmtId="172" fontId="60" fillId="2" borderId="125" xfId="0" applyNumberFormat="1" applyFont="1" applyFill="1" applyBorder="1" applyAlignment="1">
      <alignment vertical="center" wrapText="1"/>
    </xf>
    <xf numFmtId="172" fontId="151" fillId="2" borderId="90" xfId="0" applyNumberFormat="1" applyFont="1" applyFill="1" applyBorder="1" applyAlignment="1">
      <alignment horizontal="right" vertical="center"/>
    </xf>
    <xf numFmtId="49" fontId="40" fillId="2" borderId="91" xfId="0" applyNumberFormat="1" applyFont="1" applyFill="1" applyBorder="1" applyAlignment="1">
      <alignment horizontal="center" vertical="center"/>
    </xf>
    <xf numFmtId="172" fontId="60" fillId="2" borderId="126" xfId="0" applyNumberFormat="1" applyFont="1" applyFill="1" applyBorder="1" applyAlignment="1">
      <alignment vertical="center" wrapText="1"/>
    </xf>
    <xf numFmtId="172" fontId="60" fillId="2" borderId="127" xfId="0" applyNumberFormat="1" applyFont="1" applyFill="1" applyBorder="1" applyAlignment="1">
      <alignment horizontal="left" vertical="center" wrapText="1"/>
    </xf>
    <xf numFmtId="172" fontId="61" fillId="2" borderId="38" xfId="0" applyNumberFormat="1" applyFont="1" applyFill="1" applyBorder="1" applyAlignment="1">
      <alignment horizontal="center" vertical="center"/>
    </xf>
    <xf numFmtId="172" fontId="60" fillId="2" borderId="127" xfId="0" applyNumberFormat="1" applyFont="1" applyFill="1" applyBorder="1" applyAlignment="1">
      <alignment vertical="center" wrapText="1"/>
    </xf>
    <xf numFmtId="172" fontId="60" fillId="2" borderId="127" xfId="0" applyNumberFormat="1" applyFont="1" applyFill="1" applyBorder="1" applyAlignment="1">
      <alignment vertical="center"/>
    </xf>
    <xf numFmtId="172" fontId="60" fillId="2" borderId="35" xfId="0" applyNumberFormat="1" applyFont="1" applyFill="1" applyBorder="1" applyAlignment="1">
      <alignment vertical="center"/>
    </xf>
    <xf numFmtId="172" fontId="61" fillId="2" borderId="82" xfId="0" applyNumberFormat="1" applyFont="1" applyFill="1" applyBorder="1" applyAlignment="1">
      <alignment horizontal="center" vertical="center"/>
    </xf>
    <xf numFmtId="172" fontId="118" fillId="2" borderId="0" xfId="0" applyNumberFormat="1" applyFont="1" applyFill="1"/>
    <xf numFmtId="172" fontId="72" fillId="2" borderId="1" xfId="0" applyNumberFormat="1" applyFont="1" applyFill="1" applyBorder="1" applyAlignment="1">
      <alignment vertical="center" wrapText="1"/>
    </xf>
    <xf numFmtId="172" fontId="61" fillId="2" borderId="30" xfId="0" applyNumberFormat="1" applyFont="1" applyFill="1" applyBorder="1" applyAlignment="1">
      <alignment horizontal="center" vertical="center"/>
    </xf>
    <xf numFmtId="41" fontId="7" fillId="2" borderId="111" xfId="1" applyNumberFormat="1" applyFont="1" applyFill="1" applyBorder="1" applyAlignment="1">
      <alignment horizontal="center" vertical="center"/>
    </xf>
    <xf numFmtId="41" fontId="7" fillId="2" borderId="29" xfId="1" applyNumberFormat="1" applyFont="1" applyFill="1" applyBorder="1" applyAlignment="1">
      <alignment horizontal="center" vertical="center"/>
    </xf>
    <xf numFmtId="41" fontId="7" fillId="2" borderId="112" xfId="1" applyNumberFormat="1" applyFont="1" applyFill="1" applyBorder="1" applyAlignment="1">
      <alignment horizontal="center" vertical="center"/>
    </xf>
    <xf numFmtId="41" fontId="144" fillId="2" borderId="8" xfId="1" applyNumberFormat="1" applyFont="1" applyFill="1" applyBorder="1"/>
    <xf numFmtId="0" fontId="11" fillId="2" borderId="0" xfId="0" applyFont="1" applyFill="1" applyAlignment="1">
      <alignment horizontal="center" vertical="center"/>
    </xf>
    <xf numFmtId="0" fontId="3" fillId="2" borderId="44" xfId="0" applyFont="1" applyFill="1" applyBorder="1"/>
    <xf numFmtId="9" fontId="3" fillId="2" borderId="13" xfId="3" applyFont="1" applyFill="1" applyBorder="1"/>
    <xf numFmtId="41" fontId="4" fillId="2" borderId="1" xfId="0" applyNumberFormat="1" applyFont="1" applyFill="1" applyBorder="1"/>
    <xf numFmtId="0" fontId="3" fillId="2" borderId="4" xfId="0" applyFont="1" applyFill="1" applyBorder="1" applyAlignment="1">
      <alignment wrapText="1"/>
    </xf>
    <xf numFmtId="41" fontId="2" fillId="2" borderId="1" xfId="1" applyFont="1" applyFill="1" applyBorder="1"/>
    <xf numFmtId="41" fontId="2" fillId="2" borderId="1" xfId="0" applyNumberFormat="1" applyFont="1" applyFill="1" applyBorder="1"/>
    <xf numFmtId="41" fontId="11" fillId="2" borderId="0" xfId="0" applyNumberFormat="1" applyFont="1" applyFill="1" applyBorder="1"/>
    <xf numFmtId="41" fontId="3" fillId="2" borderId="1" xfId="0" applyNumberFormat="1" applyFont="1" applyFill="1" applyBorder="1"/>
    <xf numFmtId="172" fontId="60" fillId="2" borderId="19" xfId="0" applyNumberFormat="1" applyFont="1" applyFill="1" applyBorder="1" applyAlignment="1">
      <alignment horizontal="left" vertical="center" wrapText="1"/>
    </xf>
    <xf numFmtId="49" fontId="118" fillId="2" borderId="21" xfId="0" applyNumberFormat="1" applyFont="1" applyFill="1" applyBorder="1" applyAlignment="1">
      <alignment horizontal="center" vertical="center"/>
    </xf>
    <xf numFmtId="172" fontId="61" fillId="2" borderId="19" xfId="0" applyNumberFormat="1" applyFont="1" applyFill="1" applyBorder="1" applyAlignment="1">
      <alignment horizontal="center" vertical="center"/>
    </xf>
    <xf numFmtId="172" fontId="151" fillId="2" borderId="20" xfId="0" applyNumberFormat="1" applyFont="1" applyFill="1" applyBorder="1" applyAlignment="1">
      <alignment vertical="center"/>
    </xf>
    <xf numFmtId="172" fontId="151" fillId="2" borderId="20" xfId="0" applyNumberFormat="1" applyFont="1" applyFill="1" applyBorder="1" applyAlignment="1">
      <alignment horizontal="right" vertical="center"/>
    </xf>
    <xf numFmtId="175" fontId="95" fillId="2" borderId="0" xfId="1" applyNumberFormat="1" applyFont="1" applyFill="1" applyAlignment="1">
      <alignment horizontal="left" vertical="center"/>
    </xf>
    <xf numFmtId="172" fontId="78" fillId="2" borderId="43" xfId="5" applyNumberFormat="1" applyFont="1" applyFill="1" applyBorder="1" applyAlignment="1">
      <alignment horizontal="center" vertical="center"/>
    </xf>
    <xf numFmtId="172" fontId="78" fillId="2" borderId="20" xfId="5" applyNumberFormat="1" applyFont="1" applyFill="1" applyBorder="1" applyAlignment="1">
      <alignment horizontal="center" vertical="center"/>
    </xf>
    <xf numFmtId="172" fontId="78" fillId="2" borderId="26" xfId="5" applyNumberFormat="1" applyFont="1" applyFill="1" applyBorder="1" applyAlignment="1">
      <alignment horizontal="center" vertical="center"/>
    </xf>
    <xf numFmtId="0" fontId="27" fillId="2" borderId="1" xfId="0" applyFont="1" applyFill="1" applyBorder="1"/>
    <xf numFmtId="0" fontId="27" fillId="2" borderId="4" xfId="0" applyFont="1" applyFill="1" applyBorder="1"/>
    <xf numFmtId="0" fontId="26" fillId="2" borderId="34" xfId="0" applyFont="1" applyFill="1" applyBorder="1"/>
    <xf numFmtId="0" fontId="26" fillId="2" borderId="9" xfId="0" applyFont="1" applyFill="1" applyBorder="1"/>
    <xf numFmtId="0" fontId="26" fillId="2" borderId="35" xfId="0" applyFont="1" applyFill="1" applyBorder="1"/>
    <xf numFmtId="0" fontId="26" fillId="2" borderId="12" xfId="0" applyFont="1" applyFill="1" applyBorder="1"/>
    <xf numFmtId="41" fontId="111" fillId="2" borderId="0" xfId="1" applyFont="1" applyFill="1"/>
    <xf numFmtId="0" fontId="112" fillId="2" borderId="33" xfId="0" applyFont="1" applyFill="1" applyBorder="1"/>
    <xf numFmtId="0" fontId="111" fillId="2" borderId="103" xfId="0" applyFont="1" applyFill="1" applyBorder="1" applyAlignment="1">
      <alignment horizontal="left" wrapText="1"/>
    </xf>
    <xf numFmtId="0" fontId="111" fillId="2" borderId="104" xfId="0" applyFont="1" applyFill="1" applyBorder="1" applyAlignment="1">
      <alignment horizontal="left" wrapText="1"/>
    </xf>
    <xf numFmtId="0" fontId="111" fillId="2" borderId="105" xfId="0" applyFont="1" applyFill="1" applyBorder="1" applyAlignment="1">
      <alignment horizontal="left" wrapText="1"/>
    </xf>
    <xf numFmtId="176" fontId="111" fillId="2" borderId="33" xfId="1" applyNumberFormat="1" applyFont="1" applyFill="1" applyBorder="1" applyAlignment="1">
      <alignment horizontal="center" vertical="center" wrapText="1"/>
    </xf>
    <xf numFmtId="0" fontId="111" fillId="2" borderId="56" xfId="9" applyNumberFormat="1" applyFont="1" applyFill="1" applyBorder="1" applyAlignment="1">
      <alignment wrapText="1"/>
    </xf>
    <xf numFmtId="0" fontId="112" fillId="2" borderId="57" xfId="9" applyFont="1" applyFill="1" applyBorder="1"/>
    <xf numFmtId="41" fontId="112" fillId="2" borderId="58" xfId="1" applyFont="1" applyFill="1" applyBorder="1"/>
    <xf numFmtId="0" fontId="111" fillId="2" borderId="106" xfId="9" applyFont="1" applyFill="1" applyBorder="1"/>
    <xf numFmtId="10" fontId="111" fillId="2" borderId="107" xfId="3" applyNumberFormat="1" applyFont="1" applyFill="1" applyBorder="1" applyAlignment="1">
      <alignment wrapText="1"/>
    </xf>
    <xf numFmtId="0" fontId="111" fillId="2" borderId="108" xfId="9" applyFont="1" applyFill="1" applyBorder="1"/>
    <xf numFmtId="0" fontId="111" fillId="2" borderId="106" xfId="0" applyFont="1" applyFill="1" applyBorder="1" applyAlignment="1">
      <alignment horizontal="left" vertical="top" wrapText="1"/>
    </xf>
    <xf numFmtId="10" fontId="112" fillId="2" borderId="47" xfId="3" applyNumberFormat="1" applyFont="1" applyFill="1" applyBorder="1"/>
    <xf numFmtId="0" fontId="112" fillId="2" borderId="110" xfId="9" applyFont="1" applyFill="1" applyBorder="1"/>
    <xf numFmtId="0" fontId="111" fillId="2" borderId="109" xfId="0" applyFont="1" applyFill="1" applyBorder="1" applyAlignment="1">
      <alignment horizontal="left" vertical="top" wrapText="1"/>
    </xf>
    <xf numFmtId="0" fontId="111" fillId="2" borderId="62" xfId="0" applyFont="1" applyFill="1" applyBorder="1" applyAlignment="1">
      <alignment horizontal="left" vertical="top" wrapText="1"/>
    </xf>
    <xf numFmtId="0" fontId="111" fillId="2" borderId="10" xfId="9" applyFont="1" applyFill="1" applyBorder="1"/>
    <xf numFmtId="41" fontId="111" fillId="2" borderId="11" xfId="9" applyNumberFormat="1" applyFont="1" applyFill="1" applyBorder="1"/>
    <xf numFmtId="41" fontId="111" fillId="2" borderId="12" xfId="9" applyNumberFormat="1" applyFont="1" applyFill="1" applyBorder="1"/>
    <xf numFmtId="0" fontId="3" fillId="2" borderId="4" xfId="0" applyFont="1" applyFill="1" applyBorder="1" applyAlignment="1">
      <alignment horizontal="center"/>
    </xf>
    <xf numFmtId="14" fontId="6" fillId="2" borderId="0" xfId="1" applyNumberFormat="1" applyFont="1" applyFill="1" applyBorder="1"/>
    <xf numFmtId="41" fontId="45" fillId="2" borderId="0" xfId="1" applyFont="1" applyFill="1" applyBorder="1" applyAlignment="1">
      <alignment horizontal="left"/>
    </xf>
    <xf numFmtId="167" fontId="24" fillId="2" borderId="0" xfId="1" applyNumberFormat="1" applyFont="1" applyFill="1" applyBorder="1"/>
    <xf numFmtId="165" fontId="2" fillId="2" borderId="0" xfId="3" applyNumberFormat="1" applyFont="1" applyFill="1" applyBorder="1"/>
    <xf numFmtId="41" fontId="6" fillId="2" borderId="8" xfId="1" applyNumberFormat="1" applyFont="1" applyFill="1" applyBorder="1"/>
    <xf numFmtId="14" fontId="7" fillId="2" borderId="29" xfId="1" applyNumberFormat="1" applyFont="1" applyFill="1" applyBorder="1"/>
    <xf numFmtId="14" fontId="7" fillId="2" borderId="0" xfId="1" applyNumberFormat="1" applyFont="1" applyFill="1" applyBorder="1"/>
    <xf numFmtId="172" fontId="39" fillId="2" borderId="0" xfId="0" applyNumberFormat="1" applyFont="1" applyFill="1"/>
    <xf numFmtId="172" fontId="76" fillId="2" borderId="0" xfId="5" applyNumberFormat="1" applyFont="1" applyFill="1"/>
    <xf numFmtId="172" fontId="78" fillId="2" borderId="0" xfId="5" applyNumberFormat="1" applyFont="1" applyFill="1"/>
    <xf numFmtId="172" fontId="79" fillId="2" borderId="0" xfId="0" applyNumberFormat="1" applyFont="1" applyFill="1"/>
    <xf numFmtId="172" fontId="78" fillId="2" borderId="0" xfId="0" applyNumberFormat="1" applyFont="1" applyFill="1"/>
    <xf numFmtId="172" fontId="61" fillId="2" borderId="85" xfId="5" applyNumberFormat="1" applyFont="1" applyFill="1" applyBorder="1" applyAlignment="1">
      <alignment horizontal="center" vertical="center"/>
    </xf>
    <xf numFmtId="172" fontId="61" fillId="2" borderId="17" xfId="5" applyNumberFormat="1" applyFont="1" applyFill="1" applyBorder="1" applyAlignment="1">
      <alignment horizontal="center" vertical="center"/>
    </xf>
    <xf numFmtId="172" fontId="151" fillId="2" borderId="84" xfId="1" applyNumberFormat="1" applyFont="1" applyFill="1" applyBorder="1" applyAlignment="1">
      <alignment horizontal="right" vertical="center" wrapText="1"/>
    </xf>
    <xf numFmtId="172" fontId="61" fillId="2" borderId="38" xfId="5" applyNumberFormat="1" applyFont="1" applyFill="1" applyBorder="1" applyAlignment="1">
      <alignment horizontal="center" vertical="center"/>
    </xf>
    <xf numFmtId="172" fontId="61" fillId="2" borderId="20" xfId="5" applyNumberFormat="1" applyFont="1" applyFill="1" applyBorder="1" applyAlignment="1">
      <alignment horizontal="center" vertical="center"/>
    </xf>
    <xf numFmtId="172" fontId="151" fillId="2" borderId="36" xfId="1" applyNumberFormat="1" applyFont="1" applyFill="1" applyBorder="1" applyAlignment="1">
      <alignment horizontal="right" vertical="center" wrapText="1"/>
    </xf>
    <xf numFmtId="172" fontId="61" fillId="2" borderId="98" xfId="5" applyNumberFormat="1" applyFont="1" applyFill="1" applyBorder="1" applyAlignment="1">
      <alignment horizontal="center" vertical="center"/>
    </xf>
    <xf numFmtId="172" fontId="71" fillId="2" borderId="21" xfId="5" applyNumberFormat="1" applyFont="1" applyFill="1" applyBorder="1" applyAlignment="1">
      <alignment horizontal="center" vertical="center"/>
    </xf>
    <xf numFmtId="172" fontId="61" fillId="2" borderId="23" xfId="5" applyNumberFormat="1" applyFont="1" applyFill="1" applyBorder="1" applyAlignment="1">
      <alignment horizontal="center" vertical="center"/>
    </xf>
    <xf numFmtId="172" fontId="60" fillId="2" borderId="41" xfId="5" applyNumberFormat="1" applyFont="1" applyFill="1" applyBorder="1" applyAlignment="1">
      <alignment vertical="center"/>
    </xf>
    <xf numFmtId="172" fontId="60" fillId="2" borderId="31" xfId="5" applyNumberFormat="1" applyFont="1" applyFill="1" applyBorder="1" applyAlignment="1">
      <alignment vertical="center"/>
    </xf>
    <xf numFmtId="172" fontId="151" fillId="2" borderId="36" xfId="1" applyNumberFormat="1" applyFont="1" applyFill="1" applyBorder="1" applyAlignment="1">
      <alignment horizontal="right" vertical="center"/>
    </xf>
    <xf numFmtId="172" fontId="61" fillId="2" borderId="36" xfId="5" applyNumberFormat="1" applyFont="1" applyFill="1" applyBorder="1" applyAlignment="1">
      <alignment horizontal="center" vertical="center"/>
    </xf>
    <xf numFmtId="172" fontId="61" fillId="2" borderId="43" xfId="5" applyNumberFormat="1" applyFont="1" applyFill="1" applyBorder="1" applyAlignment="1">
      <alignment horizontal="center" vertical="center"/>
    </xf>
    <xf numFmtId="172" fontId="78" fillId="2" borderId="23" xfId="5" applyNumberFormat="1" applyFont="1" applyFill="1" applyBorder="1" applyAlignment="1">
      <alignment horizontal="center" vertical="center"/>
    </xf>
    <xf numFmtId="172" fontId="61" fillId="2" borderId="39" xfId="5" applyNumberFormat="1" applyFont="1" applyFill="1" applyBorder="1" applyAlignment="1">
      <alignment horizontal="center" vertical="center"/>
    </xf>
    <xf numFmtId="172" fontId="151" fillId="2" borderId="39" xfId="1" applyNumberFormat="1" applyFont="1" applyFill="1" applyBorder="1" applyAlignment="1">
      <alignment horizontal="right" vertical="center"/>
    </xf>
    <xf numFmtId="172" fontId="71" fillId="2" borderId="24" xfId="5" quotePrefix="1" applyNumberFormat="1" applyFont="1" applyFill="1" applyBorder="1" applyAlignment="1">
      <alignment horizontal="center" vertical="center"/>
    </xf>
    <xf numFmtId="172" fontId="61" fillId="2" borderId="84" xfId="5" applyNumberFormat="1" applyFont="1" applyFill="1" applyBorder="1" applyAlignment="1">
      <alignment horizontal="center" vertical="center"/>
    </xf>
    <xf numFmtId="172" fontId="151" fillId="2" borderId="84" xfId="1" applyNumberFormat="1" applyFont="1" applyFill="1" applyBorder="1" applyAlignment="1">
      <alignment horizontal="right" vertical="center"/>
    </xf>
    <xf numFmtId="49" fontId="40" fillId="2" borderId="18" xfId="5" quotePrefix="1" applyNumberFormat="1" applyFont="1" applyFill="1" applyBorder="1" applyAlignment="1">
      <alignment horizontal="center" vertical="center"/>
    </xf>
    <xf numFmtId="172" fontId="151" fillId="2" borderId="39" xfId="1" applyNumberFormat="1" applyFont="1" applyFill="1" applyBorder="1" applyAlignment="1">
      <alignment horizontal="right" vertical="center" wrapText="1"/>
    </xf>
    <xf numFmtId="49" fontId="40" fillId="2" borderId="46" xfId="5" quotePrefix="1" applyNumberFormat="1" applyFont="1" applyFill="1" applyBorder="1" applyAlignment="1">
      <alignment horizontal="center" vertical="center"/>
    </xf>
    <xf numFmtId="172" fontId="78" fillId="2" borderId="13" xfId="5" applyNumberFormat="1" applyFont="1" applyFill="1" applyBorder="1" applyAlignment="1">
      <alignment horizontal="center" vertical="center"/>
    </xf>
    <xf numFmtId="172" fontId="61" fillId="2" borderId="14" xfId="5" applyNumberFormat="1" applyFont="1" applyFill="1" applyBorder="1" applyAlignment="1">
      <alignment horizontal="center" vertical="center"/>
    </xf>
    <xf numFmtId="172" fontId="151" fillId="2" borderId="68" xfId="1" applyNumberFormat="1" applyFont="1" applyFill="1" applyBorder="1" applyAlignment="1">
      <alignment horizontal="right" vertical="center" wrapText="1"/>
    </xf>
    <xf numFmtId="172" fontId="73" fillId="2" borderId="15" xfId="5" quotePrefix="1" applyNumberFormat="1" applyFont="1" applyFill="1" applyBorder="1" applyAlignment="1">
      <alignment horizontal="center" vertical="center"/>
    </xf>
    <xf numFmtId="172" fontId="151" fillId="2" borderId="41" xfId="1" applyNumberFormat="1" applyFont="1" applyFill="1" applyBorder="1" applyAlignment="1">
      <alignment horizontal="right" vertical="center" wrapText="1"/>
    </xf>
    <xf numFmtId="49" fontId="40" fillId="2" borderId="67" xfId="5" applyNumberFormat="1" applyFont="1" applyFill="1" applyBorder="1" applyAlignment="1">
      <alignment horizontal="center" vertical="center"/>
    </xf>
    <xf numFmtId="49" fontId="40" fillId="2" borderId="21" xfId="5" quotePrefix="1" applyNumberFormat="1" applyFont="1" applyFill="1" applyBorder="1" applyAlignment="1">
      <alignment horizontal="center" vertical="center"/>
    </xf>
    <xf numFmtId="172" fontId="61" fillId="2" borderId="26" xfId="5" applyNumberFormat="1" applyFont="1" applyFill="1" applyBorder="1" applyAlignment="1">
      <alignment horizontal="center" vertical="center"/>
    </xf>
    <xf numFmtId="172" fontId="151" fillId="2" borderId="76" xfId="1" applyNumberFormat="1" applyFont="1" applyFill="1" applyBorder="1" applyAlignment="1">
      <alignment horizontal="right" vertical="center"/>
    </xf>
    <xf numFmtId="49" fontId="40" fillId="2" borderId="27" xfId="5" quotePrefix="1" applyNumberFormat="1" applyFont="1" applyFill="1" applyBorder="1" applyAlignment="1">
      <alignment horizontal="center" vertical="center"/>
    </xf>
    <xf numFmtId="172" fontId="78" fillId="2" borderId="14" xfId="5" applyNumberFormat="1" applyFont="1" applyFill="1" applyBorder="1" applyAlignment="1">
      <alignment horizontal="center" vertical="center"/>
    </xf>
    <xf numFmtId="172" fontId="68" fillId="2" borderId="68" xfId="1" applyNumberFormat="1" applyFont="1" applyFill="1" applyBorder="1" applyAlignment="1">
      <alignment horizontal="right" vertical="center" wrapText="1"/>
    </xf>
    <xf numFmtId="172" fontId="78" fillId="2" borderId="84" xfId="5" applyNumberFormat="1" applyFont="1" applyFill="1" applyBorder="1" applyAlignment="1">
      <alignment horizontal="center" vertical="center"/>
    </xf>
    <xf numFmtId="172" fontId="83" fillId="2" borderId="0" xfId="8" applyNumberFormat="1" applyFont="1" applyFill="1" applyBorder="1" applyAlignment="1">
      <alignment horizontal="center" vertical="center"/>
    </xf>
    <xf numFmtId="172" fontId="73" fillId="2" borderId="0" xfId="5" applyNumberFormat="1" applyFont="1" applyFill="1" applyAlignment="1">
      <alignment horizontal="left" vertical="center"/>
    </xf>
    <xf numFmtId="172" fontId="78" fillId="2" borderId="39" xfId="5" applyNumberFormat="1" applyFont="1" applyFill="1" applyBorder="1" applyAlignment="1">
      <alignment horizontal="center" vertical="center"/>
    </xf>
    <xf numFmtId="172" fontId="71" fillId="2" borderId="67" xfId="5" quotePrefix="1" applyNumberFormat="1" applyFont="1" applyFill="1" applyBorder="1" applyAlignment="1">
      <alignment horizontal="center" vertical="center"/>
    </xf>
    <xf numFmtId="172" fontId="76" fillId="2" borderId="0" xfId="5" applyNumberFormat="1" applyFont="1" applyFill="1" applyAlignment="1">
      <alignment horizontal="center" vertical="center"/>
    </xf>
    <xf numFmtId="172" fontId="85" fillId="2" borderId="0" xfId="5" applyNumberFormat="1" applyFont="1" applyFill="1" applyAlignment="1">
      <alignment horizontal="center" vertical="center"/>
    </xf>
    <xf numFmtId="172" fontId="73" fillId="2" borderId="27" xfId="5" quotePrefix="1" applyNumberFormat="1" applyFont="1" applyFill="1" applyBorder="1" applyAlignment="1">
      <alignment horizontal="center" vertical="center" wrapText="1"/>
    </xf>
    <xf numFmtId="172" fontId="76" fillId="2" borderId="11" xfId="5" applyNumberFormat="1" applyFont="1" applyFill="1" applyBorder="1" applyAlignment="1">
      <alignment horizontal="center" vertical="center"/>
    </xf>
    <xf numFmtId="172" fontId="73" fillId="2" borderId="0" xfId="5" applyNumberFormat="1" applyFont="1" applyFill="1"/>
    <xf numFmtId="172" fontId="57" fillId="2" borderId="45" xfId="0" applyNumberFormat="1" applyFont="1" applyFill="1" applyBorder="1"/>
    <xf numFmtId="172" fontId="78" fillId="2" borderId="45" xfId="5" applyNumberFormat="1" applyFont="1" applyFill="1" applyBorder="1" applyAlignment="1">
      <alignment horizontal="center" vertical="center"/>
    </xf>
    <xf numFmtId="172" fontId="72" fillId="13" borderId="45" xfId="5" applyNumberFormat="1" applyFont="1" applyFill="1" applyBorder="1" applyAlignment="1">
      <alignment horizontal="center" vertical="center"/>
    </xf>
    <xf numFmtId="172" fontId="61" fillId="2" borderId="45" xfId="5" applyNumberFormat="1" applyFont="1" applyFill="1" applyBorder="1" applyAlignment="1">
      <alignment horizontal="center" vertical="center" wrapText="1"/>
    </xf>
    <xf numFmtId="172" fontId="73" fillId="2" borderId="41" xfId="0" applyNumberFormat="1" applyFont="1" applyFill="1" applyBorder="1" applyAlignment="1">
      <alignment horizontal="center"/>
    </xf>
    <xf numFmtId="172" fontId="71" fillId="2" borderId="46" xfId="5" quotePrefix="1" applyNumberFormat="1" applyFont="1" applyFill="1" applyBorder="1" applyAlignment="1">
      <alignment horizontal="center" vertical="center"/>
    </xf>
    <xf numFmtId="172" fontId="61" fillId="2" borderId="20" xfId="5" applyNumberFormat="1" applyFont="1" applyFill="1" applyBorder="1" applyAlignment="1">
      <alignment horizontal="center" vertical="center" wrapText="1"/>
    </xf>
    <xf numFmtId="172" fontId="151" fillId="2" borderId="20" xfId="5" applyNumberFormat="1" applyFont="1" applyFill="1" applyBorder="1" applyAlignment="1">
      <alignment horizontal="right" vertical="center"/>
    </xf>
    <xf numFmtId="172" fontId="60" fillId="13" borderId="20" xfId="5" applyNumberFormat="1" applyFont="1" applyFill="1" applyBorder="1" applyAlignment="1">
      <alignment vertical="center" wrapText="1"/>
    </xf>
    <xf numFmtId="172" fontId="88" fillId="2" borderId="21" xfId="5" quotePrefix="1" applyNumberFormat="1" applyFont="1" applyFill="1" applyBorder="1" applyAlignment="1">
      <alignment horizontal="center" vertical="center"/>
    </xf>
    <xf numFmtId="49" fontId="40" fillId="2" borderId="21" xfId="5" applyNumberFormat="1" applyFont="1" applyFill="1" applyBorder="1" applyAlignment="1">
      <alignment horizontal="center" vertical="center"/>
    </xf>
    <xf numFmtId="172" fontId="57" fillId="2" borderId="0" xfId="0" applyNumberFormat="1" applyFont="1" applyFill="1" applyAlignment="1">
      <alignment vertical="center"/>
    </xf>
    <xf numFmtId="172" fontId="84" fillId="13" borderId="20" xfId="5" applyNumberFormat="1" applyFont="1" applyFill="1" applyBorder="1" applyAlignment="1">
      <alignment vertical="center" wrapText="1"/>
    </xf>
    <xf numFmtId="172" fontId="84" fillId="13" borderId="26" xfId="5" applyNumberFormat="1" applyFont="1" applyFill="1" applyBorder="1" applyAlignment="1">
      <alignment vertical="center" wrapText="1"/>
    </xf>
    <xf numFmtId="172" fontId="67" fillId="2" borderId="20" xfId="5" applyNumberFormat="1" applyFont="1" applyFill="1" applyBorder="1" applyAlignment="1">
      <alignment horizontal="right" vertical="center"/>
    </xf>
    <xf numFmtId="172" fontId="73" fillId="2" borderId="27" xfId="5" quotePrefix="1" applyNumberFormat="1" applyFont="1" applyFill="1" applyBorder="1" applyAlignment="1">
      <alignment horizontal="center" vertical="center"/>
    </xf>
    <xf numFmtId="172" fontId="57" fillId="2" borderId="6" xfId="0" applyNumberFormat="1" applyFont="1" applyFill="1" applyBorder="1"/>
    <xf numFmtId="172" fontId="66" fillId="2" borderId="0" xfId="0" applyNumberFormat="1" applyFont="1" applyFill="1"/>
    <xf numFmtId="172" fontId="76" fillId="2" borderId="25" xfId="5" quotePrefix="1" applyNumberFormat="1" applyFont="1" applyFill="1" applyBorder="1" applyAlignment="1">
      <alignment horizontal="center" vertical="center"/>
    </xf>
    <xf numFmtId="172" fontId="84" fillId="2" borderId="26" xfId="5" applyNumberFormat="1" applyFont="1" applyFill="1" applyBorder="1"/>
    <xf numFmtId="172" fontId="78" fillId="2" borderId="26" xfId="5" applyNumberFormat="1" applyFont="1" applyFill="1" applyBorder="1"/>
    <xf numFmtId="172" fontId="84" fillId="2" borderId="27" xfId="5" applyNumberFormat="1" applyFont="1" applyFill="1" applyBorder="1"/>
    <xf numFmtId="172" fontId="76" fillId="2" borderId="99" xfId="5" quotePrefix="1" applyNumberFormat="1" applyFont="1" applyFill="1" applyBorder="1" applyAlignment="1">
      <alignment horizontal="center" vertical="center"/>
    </xf>
    <xf numFmtId="172" fontId="76" fillId="2" borderId="75" xfId="5" quotePrefix="1" applyNumberFormat="1" applyFont="1" applyFill="1" applyBorder="1" applyAlignment="1">
      <alignment horizontal="center" vertical="center"/>
    </xf>
    <xf numFmtId="172" fontId="57" fillId="2" borderId="11" xfId="0" applyNumberFormat="1" applyFont="1" applyFill="1" applyBorder="1"/>
    <xf numFmtId="172" fontId="73" fillId="2" borderId="20" xfId="0" applyNumberFormat="1" applyFont="1" applyFill="1" applyBorder="1" applyAlignment="1">
      <alignment horizontal="center"/>
    </xf>
    <xf numFmtId="172" fontId="73" fillId="2" borderId="36" xfId="5" applyNumberFormat="1" applyFont="1" applyFill="1" applyBorder="1" applyAlignment="1">
      <alignment horizontal="center" vertical="center"/>
    </xf>
    <xf numFmtId="172" fontId="93" fillId="2" borderId="0" xfId="0" applyNumberFormat="1" applyFont="1" applyFill="1"/>
    <xf numFmtId="0" fontId="24" fillId="0" borderId="0" xfId="0" applyFont="1" applyAlignment="1">
      <alignment horizontal="center"/>
    </xf>
    <xf numFmtId="0" fontId="25" fillId="0" borderId="0" xfId="0" applyFont="1" applyAlignment="1">
      <alignment horizontal="center" vertical="center"/>
    </xf>
    <xf numFmtId="0" fontId="25" fillId="0" borderId="0" xfId="0" applyFont="1"/>
    <xf numFmtId="14" fontId="25" fillId="0" borderId="0" xfId="0" applyNumberFormat="1" applyFont="1"/>
    <xf numFmtId="0" fontId="25" fillId="0" borderId="0" xfId="0" applyFont="1" applyAlignment="1">
      <alignment horizontal="left"/>
    </xf>
    <xf numFmtId="0" fontId="24" fillId="0" borderId="0" xfId="0" applyFont="1"/>
    <xf numFmtId="0" fontId="45" fillId="4" borderId="19" xfId="0" applyFont="1" applyFill="1" applyBorder="1" applyAlignment="1">
      <alignment horizontal="center" vertical="center"/>
    </xf>
    <xf numFmtId="0" fontId="45" fillId="4" borderId="20" xfId="0" applyFont="1" applyFill="1" applyBorder="1" applyAlignment="1">
      <alignment horizontal="center" vertical="center"/>
    </xf>
    <xf numFmtId="0" fontId="45" fillId="4" borderId="20" xfId="0" applyFont="1" applyFill="1" applyBorder="1" applyAlignment="1">
      <alignment horizontal="center"/>
    </xf>
    <xf numFmtId="14" fontId="45" fillId="4" borderId="20" xfId="0" applyNumberFormat="1" applyFont="1" applyFill="1" applyBorder="1" applyAlignment="1">
      <alignment horizontal="center"/>
    </xf>
    <xf numFmtId="0" fontId="45" fillId="4" borderId="36" xfId="0" applyFont="1" applyFill="1" applyBorder="1" applyAlignment="1">
      <alignment horizontal="left"/>
    </xf>
    <xf numFmtId="0" fontId="45" fillId="4" borderId="21" xfId="0" applyFont="1" applyFill="1" applyBorder="1" applyAlignment="1">
      <alignment horizontal="center"/>
    </xf>
    <xf numFmtId="0" fontId="25" fillId="0" borderId="0" xfId="0" applyFont="1" applyAlignment="1">
      <alignment horizontal="center"/>
    </xf>
    <xf numFmtId="0" fontId="24" fillId="0" borderId="106" xfId="0" applyFont="1" applyBorder="1" applyAlignment="1">
      <alignment horizontal="center"/>
    </xf>
    <xf numFmtId="0" fontId="25" fillId="0" borderId="107" xfId="0" applyFont="1" applyBorder="1" applyAlignment="1">
      <alignment horizontal="center" vertical="center"/>
    </xf>
    <xf numFmtId="0" fontId="25" fillId="0" borderId="107" xfId="0" applyFont="1" applyBorder="1"/>
    <xf numFmtId="14" fontId="25" fillId="0" borderId="107" xfId="0" applyNumberFormat="1" applyFont="1" applyBorder="1"/>
    <xf numFmtId="0" fontId="25" fillId="0" borderId="107" xfId="0" applyFont="1" applyBorder="1" applyAlignment="1">
      <alignment horizontal="left"/>
    </xf>
    <xf numFmtId="41" fontId="24" fillId="0" borderId="107" xfId="0" applyNumberFormat="1" applyFont="1" applyBorder="1"/>
    <xf numFmtId="0" fontId="24" fillId="0" borderId="108" xfId="0" applyFont="1" applyBorder="1"/>
    <xf numFmtId="0" fontId="24" fillId="0" borderId="109" xfId="0" applyFont="1" applyBorder="1" applyAlignment="1">
      <alignment horizontal="center"/>
    </xf>
    <xf numFmtId="0" fontId="25" fillId="0" borderId="47" xfId="0" applyFont="1" applyBorder="1" applyAlignment="1">
      <alignment horizontal="center" vertical="center"/>
    </xf>
    <xf numFmtId="41" fontId="25" fillId="0" borderId="47" xfId="0" applyNumberFormat="1" applyFont="1" applyBorder="1"/>
    <xf numFmtId="0" fontId="25" fillId="0" borderId="47" xfId="0" applyFont="1" applyBorder="1"/>
    <xf numFmtId="14" fontId="25" fillId="0" borderId="47" xfId="0" applyNumberFormat="1" applyFont="1" applyBorder="1"/>
    <xf numFmtId="0" fontId="25" fillId="0" borderId="47" xfId="0" applyFont="1" applyBorder="1" applyAlignment="1">
      <alignment horizontal="left"/>
    </xf>
    <xf numFmtId="41" fontId="24" fillId="0" borderId="47" xfId="0" applyNumberFormat="1" applyFont="1" applyBorder="1"/>
    <xf numFmtId="0" fontId="24" fillId="0" borderId="110" xfId="0" applyFont="1" applyBorder="1"/>
    <xf numFmtId="41" fontId="24" fillId="0" borderId="110" xfId="0" applyNumberFormat="1" applyFont="1" applyBorder="1"/>
    <xf numFmtId="0" fontId="24" fillId="0" borderId="62" xfId="0" applyFont="1" applyBorder="1" applyAlignment="1">
      <alignment horizontal="center"/>
    </xf>
    <xf numFmtId="0" fontId="25" fillId="0" borderId="63" xfId="0" applyFont="1" applyBorder="1" applyAlignment="1">
      <alignment horizontal="center" vertical="center"/>
    </xf>
    <xf numFmtId="0" fontId="25" fillId="0" borderId="63" xfId="0" applyFont="1" applyBorder="1"/>
    <xf numFmtId="14" fontId="25" fillId="0" borderId="63" xfId="0" applyNumberFormat="1" applyFont="1" applyBorder="1"/>
    <xf numFmtId="0" fontId="25" fillId="0" borderId="63" xfId="0" applyFont="1" applyBorder="1" applyAlignment="1">
      <alignment horizontal="left"/>
    </xf>
    <xf numFmtId="0" fontId="24" fillId="0" borderId="63" xfId="0" applyFont="1" applyBorder="1"/>
    <xf numFmtId="0" fontId="24" fillId="0" borderId="64" xfId="0" applyFont="1" applyBorder="1"/>
    <xf numFmtId="0" fontId="24" fillId="0" borderId="0" xfId="0" applyFont="1" applyAlignment="1">
      <alignment horizontal="left"/>
    </xf>
    <xf numFmtId="41" fontId="24" fillId="0" borderId="0" xfId="0" applyNumberFormat="1" applyFont="1"/>
    <xf numFmtId="0" fontId="45" fillId="4" borderId="0" xfId="0" applyFont="1" applyFill="1" applyAlignment="1">
      <alignment horizontal="left"/>
    </xf>
    <xf numFmtId="41" fontId="45" fillId="4" borderId="0" xfId="0" applyNumberFormat="1" applyFont="1" applyFill="1"/>
    <xf numFmtId="166" fontId="4" fillId="2" borderId="0" xfId="0" applyNumberFormat="1" applyFont="1" applyFill="1" applyBorder="1" applyAlignment="1">
      <alignment horizontal="left"/>
    </xf>
    <xf numFmtId="0" fontId="95" fillId="4" borderId="43" xfId="7" applyFont="1" applyFill="1" applyBorder="1" applyAlignment="1">
      <alignment horizontal="center" vertical="center"/>
    </xf>
    <xf numFmtId="0" fontId="100" fillId="4" borderId="43" xfId="7" applyFont="1" applyFill="1" applyBorder="1" applyAlignment="1">
      <alignment horizontal="center" vertical="center"/>
    </xf>
    <xf numFmtId="41" fontId="127" fillId="4" borderId="43" xfId="1" applyNumberFormat="1" applyFont="1" applyFill="1" applyBorder="1" applyAlignment="1">
      <alignment horizontal="center" vertical="center"/>
    </xf>
    <xf numFmtId="0" fontId="2" fillId="2" borderId="0" xfId="0" applyFont="1" applyFill="1" applyAlignment="1">
      <alignment horizontal="center" vertical="center"/>
    </xf>
    <xf numFmtId="0" fontId="2" fillId="2" borderId="28" xfId="0" applyFont="1" applyFill="1" applyBorder="1" applyAlignment="1">
      <alignment horizontal="center" vertical="center"/>
    </xf>
    <xf numFmtId="0" fontId="17" fillId="2" borderId="17" xfId="0" applyFont="1" applyFill="1" applyBorder="1" applyAlignment="1">
      <alignment horizontal="center" vertical="center" wrapText="1"/>
    </xf>
    <xf numFmtId="0" fontId="17" fillId="2" borderId="87" xfId="0" applyFont="1" applyFill="1" applyBorder="1" applyAlignment="1">
      <alignment horizontal="center" vertical="center" wrapText="1"/>
    </xf>
    <xf numFmtId="0" fontId="11" fillId="2" borderId="0" xfId="0" applyFont="1" applyFill="1" applyAlignment="1">
      <alignment horizontal="center"/>
    </xf>
    <xf numFmtId="42" fontId="10" fillId="2" borderId="0" xfId="2" applyFont="1" applyFill="1" applyBorder="1" applyAlignment="1">
      <alignment horizontal="center" vertical="center" wrapText="1"/>
    </xf>
    <xf numFmtId="0" fontId="12" fillId="2" borderId="0" xfId="0" applyFont="1" applyFill="1" applyAlignment="1">
      <alignment horizontal="center" vertical="center" wrapText="1"/>
    </xf>
    <xf numFmtId="164" fontId="10" fillId="2" borderId="0" xfId="2" applyNumberFormat="1" applyFont="1" applyFill="1" applyBorder="1" applyAlignment="1">
      <alignment horizontal="center" vertical="center" wrapText="1"/>
    </xf>
    <xf numFmtId="164" fontId="14" fillId="2" borderId="0" xfId="0" applyNumberFormat="1" applyFont="1" applyFill="1" applyAlignment="1">
      <alignment horizontal="center" vertical="center" wrapText="1"/>
    </xf>
    <xf numFmtId="0" fontId="11" fillId="2" borderId="0" xfId="0" applyFont="1" applyFill="1" applyAlignment="1">
      <alignment horizontal="center" vertical="center"/>
    </xf>
    <xf numFmtId="0" fontId="11" fillId="2" borderId="28" xfId="0" applyFont="1" applyFill="1" applyBorder="1" applyAlignment="1">
      <alignment horizontal="center" vertical="center"/>
    </xf>
    <xf numFmtId="0" fontId="36" fillId="2" borderId="2" xfId="0" applyFont="1" applyFill="1" applyBorder="1" applyAlignment="1">
      <alignment horizontal="center" vertical="center" wrapText="1"/>
    </xf>
    <xf numFmtId="0" fontId="36" fillId="2" borderId="3" xfId="0" applyFont="1" applyFill="1" applyBorder="1" applyAlignment="1">
      <alignment horizontal="center" vertical="center" wrapText="1"/>
    </xf>
    <xf numFmtId="0" fontId="48" fillId="2" borderId="3" xfId="0" applyFont="1" applyFill="1" applyBorder="1" applyAlignment="1">
      <alignment horizontal="center" vertical="center" wrapText="1"/>
    </xf>
    <xf numFmtId="0" fontId="48" fillId="2" borderId="4" xfId="0" applyFont="1" applyFill="1" applyBorder="1" applyAlignment="1">
      <alignment horizontal="center" vertical="center" wrapText="1"/>
    </xf>
    <xf numFmtId="0" fontId="2" fillId="2" borderId="0" xfId="0" applyFont="1" applyFill="1" applyAlignment="1">
      <alignment horizontal="center" vertical="center"/>
    </xf>
    <xf numFmtId="0" fontId="36" fillId="2" borderId="0" xfId="0" applyFont="1" applyFill="1" applyAlignment="1">
      <alignment horizontal="center" vertical="center" wrapText="1"/>
    </xf>
    <xf numFmtId="0" fontId="37" fillId="2" borderId="0" xfId="0" applyFont="1" applyFill="1" applyAlignment="1">
      <alignment horizontal="center" vertical="center" wrapText="1"/>
    </xf>
    <xf numFmtId="164" fontId="17" fillId="2" borderId="0" xfId="0" applyNumberFormat="1" applyFont="1" applyFill="1" applyAlignment="1">
      <alignment wrapText="1"/>
    </xf>
    <xf numFmtId="0" fontId="0" fillId="2" borderId="0" xfId="0" applyFill="1" applyAlignment="1">
      <alignment wrapText="1"/>
    </xf>
    <xf numFmtId="0" fontId="2" fillId="2" borderId="28" xfId="0" applyFont="1" applyFill="1" applyBorder="1" applyAlignment="1">
      <alignment horizontal="center" vertical="center"/>
    </xf>
    <xf numFmtId="0" fontId="17" fillId="2" borderId="46" xfId="0" applyFont="1" applyFill="1" applyBorder="1" applyAlignment="1">
      <alignment horizontal="center" vertical="center" wrapText="1"/>
    </xf>
    <xf numFmtId="0" fontId="17" fillId="2" borderId="88" xfId="0" applyFont="1" applyFill="1" applyBorder="1" applyAlignment="1">
      <alignment horizontal="center" vertical="center" wrapText="1"/>
    </xf>
    <xf numFmtId="0" fontId="0" fillId="2" borderId="83" xfId="0" applyFill="1" applyBorder="1" applyAlignment="1">
      <alignment horizontal="center" vertical="center"/>
    </xf>
    <xf numFmtId="0" fontId="17" fillId="2" borderId="16" xfId="0" applyFont="1" applyFill="1" applyBorder="1" applyAlignment="1">
      <alignment horizontal="center" vertical="center" wrapText="1"/>
    </xf>
    <xf numFmtId="0" fontId="149" fillId="2" borderId="17" xfId="0" applyFont="1" applyFill="1" applyBorder="1" applyAlignment="1">
      <alignment horizontal="center" vertical="center" wrapText="1"/>
    </xf>
    <xf numFmtId="0" fontId="17" fillId="2" borderId="100" xfId="0" applyFont="1" applyFill="1" applyBorder="1" applyAlignment="1">
      <alignment horizontal="center" vertical="center" wrapText="1"/>
    </xf>
    <xf numFmtId="0" fontId="149" fillId="2" borderId="87" xfId="0" applyFont="1" applyFill="1" applyBorder="1" applyAlignment="1">
      <alignment horizontal="center" vertical="center" wrapText="1"/>
    </xf>
    <xf numFmtId="0" fontId="149" fillId="2" borderId="25" xfId="0" applyFont="1" applyFill="1" applyBorder="1" applyAlignment="1">
      <alignment horizontal="center" vertical="center" wrapText="1"/>
    </xf>
    <xf numFmtId="0" fontId="149" fillId="2" borderId="2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87" xfId="0" applyFont="1" applyFill="1" applyBorder="1" applyAlignment="1">
      <alignment horizontal="center" vertical="center" wrapText="1"/>
    </xf>
    <xf numFmtId="0" fontId="111" fillId="2" borderId="2" xfId="9" applyFont="1" applyFill="1" applyBorder="1" applyAlignment="1">
      <alignment horizontal="center" vertical="center" wrapText="1"/>
    </xf>
    <xf numFmtId="0" fontId="111" fillId="2" borderId="3" xfId="9" applyFont="1" applyFill="1" applyBorder="1" applyAlignment="1">
      <alignment horizontal="center" vertical="center" wrapText="1"/>
    </xf>
    <xf numFmtId="0" fontId="112" fillId="2" borderId="4" xfId="0" applyFont="1" applyFill="1" applyBorder="1" applyAlignment="1">
      <alignment horizontal="center" vertical="center" wrapText="1"/>
    </xf>
    <xf numFmtId="0" fontId="113" fillId="2" borderId="6" xfId="9" applyFont="1" applyFill="1" applyBorder="1" applyAlignment="1">
      <alignment wrapText="1"/>
    </xf>
    <xf numFmtId="0" fontId="109" fillId="2" borderId="6" xfId="0" applyFont="1" applyFill="1" applyBorder="1" applyAlignment="1">
      <alignment wrapText="1"/>
    </xf>
    <xf numFmtId="0" fontId="112" fillId="2" borderId="0" xfId="9" applyFont="1" applyFill="1" applyAlignment="1">
      <alignment horizontal="justify" vertical="center" wrapText="1"/>
    </xf>
    <xf numFmtId="0" fontId="112" fillId="2" borderId="0" xfId="9" applyFont="1" applyFill="1" applyAlignment="1">
      <alignment wrapText="1"/>
    </xf>
    <xf numFmtId="0" fontId="111" fillId="2" borderId="0" xfId="9" applyFont="1" applyFill="1" applyAlignment="1">
      <alignment horizontal="justify" vertical="center" wrapText="1"/>
    </xf>
    <xf numFmtId="0" fontId="112" fillId="2" borderId="0" xfId="0" applyFont="1" applyFill="1" applyAlignment="1">
      <alignment wrapText="1"/>
    </xf>
    <xf numFmtId="0" fontId="24" fillId="5" borderId="2" xfId="0" applyFont="1" applyFill="1" applyBorder="1" applyAlignment="1">
      <alignment horizontal="center"/>
    </xf>
    <xf numFmtId="0" fontId="24" fillId="5" borderId="3" xfId="0" applyFont="1" applyFill="1" applyBorder="1" applyAlignment="1">
      <alignment horizontal="center"/>
    </xf>
    <xf numFmtId="0" fontId="24" fillId="5" borderId="4" xfId="0" applyFont="1" applyFill="1" applyBorder="1" applyAlignment="1">
      <alignment horizontal="center"/>
    </xf>
    <xf numFmtId="0" fontId="24" fillId="0" borderId="44" xfId="0" applyFont="1" applyBorder="1" applyAlignment="1">
      <alignment horizontal="center" vertical="center" wrapText="1"/>
    </xf>
    <xf numFmtId="0" fontId="24" fillId="0" borderId="66" xfId="0" applyFont="1" applyBorder="1" applyAlignment="1">
      <alignment horizontal="center" vertical="center" wrapText="1"/>
    </xf>
    <xf numFmtId="0" fontId="24" fillId="0" borderId="45" xfId="0" applyFont="1" applyBorder="1" applyAlignment="1">
      <alignment horizontal="center" vertical="center" wrapText="1"/>
    </xf>
    <xf numFmtId="0" fontId="24" fillId="0" borderId="43" xfId="0" applyFont="1" applyBorder="1" applyAlignment="1">
      <alignment horizontal="center" vertical="center" wrapText="1"/>
    </xf>
    <xf numFmtId="14" fontId="24" fillId="0" borderId="45" xfId="0" applyNumberFormat="1" applyFont="1" applyBorder="1" applyAlignment="1">
      <alignment horizontal="center" vertical="center" wrapText="1"/>
    </xf>
    <xf numFmtId="14" fontId="24" fillId="0" borderId="43" xfId="0" applyNumberFormat="1" applyFont="1" applyBorder="1" applyAlignment="1">
      <alignment horizontal="center" vertical="center" wrapText="1"/>
    </xf>
    <xf numFmtId="0" fontId="24" fillId="0" borderId="45" xfId="0" applyFont="1" applyBorder="1" applyAlignment="1">
      <alignment horizontal="left" vertical="center" wrapText="1"/>
    </xf>
    <xf numFmtId="0" fontId="24" fillId="0" borderId="43" xfId="0" applyFont="1" applyBorder="1" applyAlignment="1">
      <alignment horizontal="left" vertical="center" wrapText="1"/>
    </xf>
    <xf numFmtId="0" fontId="163" fillId="0" borderId="46" xfId="0" applyFont="1" applyBorder="1" applyAlignment="1">
      <alignment horizontal="center" vertical="center" wrapText="1"/>
    </xf>
    <xf numFmtId="0" fontId="163" fillId="0" borderId="67" xfId="0" applyFont="1" applyBorder="1" applyAlignment="1">
      <alignment horizontal="center" vertical="center" wrapText="1"/>
    </xf>
    <xf numFmtId="172" fontId="60" fillId="0" borderId="73" xfId="0" applyNumberFormat="1" applyFont="1" applyBorder="1" applyAlignment="1">
      <alignment horizontal="left" vertical="center" wrapText="1"/>
    </xf>
    <xf numFmtId="172" fontId="60" fillId="0" borderId="31" xfId="0" applyNumberFormat="1" applyFont="1" applyBorder="1" applyAlignment="1">
      <alignment horizontal="left" vertical="center" wrapText="1"/>
    </xf>
    <xf numFmtId="172" fontId="60" fillId="0" borderId="10" xfId="0" applyNumberFormat="1" applyFont="1" applyBorder="1" applyAlignment="1">
      <alignment horizontal="left" vertical="center" wrapText="1"/>
    </xf>
    <xf numFmtId="172" fontId="60" fillId="0" borderId="11" xfId="0" applyNumberFormat="1" applyFont="1" applyBorder="1" applyAlignment="1">
      <alignment horizontal="left" vertical="center" wrapText="1"/>
    </xf>
    <xf numFmtId="172" fontId="151" fillId="0" borderId="26" xfId="0" applyNumberFormat="1" applyFont="1" applyBorder="1" applyAlignment="1">
      <alignment horizontal="center" vertical="center"/>
    </xf>
    <xf numFmtId="172" fontId="68" fillId="5" borderId="5" xfId="5" applyNumberFormat="1" applyFont="1" applyFill="1" applyBorder="1" applyAlignment="1">
      <alignment horizontal="center" vertical="center" textRotation="90"/>
    </xf>
    <xf numFmtId="172" fontId="68" fillId="5" borderId="8" xfId="5" applyNumberFormat="1" applyFont="1" applyFill="1" applyBorder="1" applyAlignment="1">
      <alignment horizontal="center" vertical="center" textRotation="90"/>
    </xf>
    <xf numFmtId="172" fontId="68" fillId="5" borderId="10" xfId="5" applyNumberFormat="1" applyFont="1" applyFill="1" applyBorder="1" applyAlignment="1">
      <alignment horizontal="center" vertical="center" textRotation="90"/>
    </xf>
    <xf numFmtId="172" fontId="60" fillId="0" borderId="70" xfId="0" applyNumberFormat="1" applyFont="1" applyBorder="1" applyAlignment="1">
      <alignment horizontal="left" vertical="center" wrapText="1"/>
    </xf>
    <xf numFmtId="172" fontId="60" fillId="0" borderId="72" xfId="0" applyNumberFormat="1" applyFont="1" applyBorder="1" applyAlignment="1">
      <alignment horizontal="left" vertical="center" wrapText="1"/>
    </xf>
    <xf numFmtId="172" fontId="151" fillId="2" borderId="72" xfId="0" applyNumberFormat="1" applyFont="1" applyFill="1" applyBorder="1" applyAlignment="1">
      <alignment horizontal="center" vertical="center"/>
    </xf>
    <xf numFmtId="172" fontId="60" fillId="0" borderId="73" xfId="0" applyNumberFormat="1" applyFont="1" applyBorder="1" applyAlignment="1">
      <alignment horizontal="left" wrapText="1"/>
    </xf>
    <xf numFmtId="172" fontId="60" fillId="0" borderId="31" xfId="0" applyNumberFormat="1" applyFont="1" applyBorder="1" applyAlignment="1">
      <alignment horizontal="left" wrapText="1"/>
    </xf>
    <xf numFmtId="172" fontId="151" fillId="2" borderId="31" xfId="0" applyNumberFormat="1" applyFont="1" applyFill="1" applyBorder="1" applyAlignment="1">
      <alignment horizontal="center" vertical="center"/>
    </xf>
    <xf numFmtId="172" fontId="60" fillId="0" borderId="42" xfId="0" applyNumberFormat="1" applyFont="1" applyBorder="1" applyAlignment="1">
      <alignment horizontal="left" wrapText="1"/>
    </xf>
    <xf numFmtId="172" fontId="151" fillId="2" borderId="11" xfId="0" applyNumberFormat="1" applyFont="1" applyFill="1" applyBorder="1" applyAlignment="1">
      <alignment horizontal="center" vertical="center"/>
    </xf>
    <xf numFmtId="172" fontId="151" fillId="2" borderId="82" xfId="0" applyNumberFormat="1" applyFont="1" applyFill="1" applyBorder="1" applyAlignment="1">
      <alignment horizontal="center" vertical="center"/>
    </xf>
    <xf numFmtId="172" fontId="60" fillId="0" borderId="80" xfId="0" applyNumberFormat="1" applyFont="1" applyBorder="1" applyAlignment="1">
      <alignment horizontal="left" vertical="center"/>
    </xf>
    <xf numFmtId="172" fontId="60" fillId="0" borderId="37" xfId="0" applyNumberFormat="1" applyFont="1" applyBorder="1" applyAlignment="1">
      <alignment horizontal="left" vertical="center"/>
    </xf>
    <xf numFmtId="172" fontId="60" fillId="0" borderId="73" xfId="0" applyNumberFormat="1" applyFont="1" applyBorder="1" applyAlignment="1">
      <alignment horizontal="left" vertical="center"/>
    </xf>
    <xf numFmtId="172" fontId="60" fillId="0" borderId="31" xfId="0" applyNumberFormat="1" applyFont="1" applyBorder="1" applyAlignment="1">
      <alignment horizontal="left" vertical="center"/>
    </xf>
    <xf numFmtId="172" fontId="151" fillId="0" borderId="20" xfId="0" applyNumberFormat="1" applyFont="1" applyBorder="1" applyAlignment="1">
      <alignment horizontal="center" vertical="center"/>
    </xf>
    <xf numFmtId="172" fontId="60" fillId="2" borderId="80" xfId="0" applyNumberFormat="1" applyFont="1" applyFill="1" applyBorder="1" applyAlignment="1">
      <alignment wrapText="1"/>
    </xf>
    <xf numFmtId="0" fontId="66" fillId="2" borderId="37" xfId="0" applyFont="1" applyFill="1" applyBorder="1" applyAlignment="1">
      <alignment wrapText="1"/>
    </xf>
    <xf numFmtId="0" fontId="66" fillId="2" borderId="38" xfId="0" applyFont="1" applyFill="1" applyBorder="1" applyAlignment="1">
      <alignment wrapText="1"/>
    </xf>
    <xf numFmtId="172" fontId="151" fillId="2" borderId="20" xfId="0" applyNumberFormat="1" applyFont="1" applyFill="1" applyBorder="1" applyAlignment="1">
      <alignment horizontal="center" vertical="center"/>
    </xf>
    <xf numFmtId="172" fontId="151" fillId="0" borderId="17" xfId="0" applyNumberFormat="1" applyFont="1" applyBorder="1" applyAlignment="1">
      <alignment horizontal="center" vertical="center"/>
    </xf>
    <xf numFmtId="172" fontId="60" fillId="0" borderId="80" xfId="0" applyNumberFormat="1" applyFont="1" applyBorder="1" applyAlignment="1">
      <alignment wrapText="1"/>
    </xf>
    <xf numFmtId="0" fontId="0" fillId="0" borderId="37" xfId="0" applyBorder="1" applyAlignment="1">
      <alignment wrapText="1"/>
    </xf>
    <xf numFmtId="0" fontId="0" fillId="0" borderId="38" xfId="0" applyBorder="1" applyAlignment="1">
      <alignment wrapText="1"/>
    </xf>
    <xf numFmtId="0" fontId="66" fillId="0" borderId="37" xfId="0" applyFont="1" applyBorder="1" applyAlignment="1">
      <alignment wrapText="1"/>
    </xf>
    <xf numFmtId="0" fontId="66" fillId="0" borderId="38" xfId="0" applyFont="1" applyBorder="1" applyAlignment="1">
      <alignment wrapText="1"/>
    </xf>
    <xf numFmtId="172" fontId="151" fillId="2" borderId="42" xfId="0" applyNumberFormat="1" applyFont="1" applyFill="1" applyBorder="1" applyAlignment="1">
      <alignment horizontal="center" vertical="center"/>
    </xf>
    <xf numFmtId="172" fontId="65" fillId="5" borderId="33" xfId="5" applyNumberFormat="1" applyFont="1" applyFill="1" applyBorder="1" applyAlignment="1">
      <alignment horizontal="center" vertical="center" textRotation="90" wrapText="1"/>
    </xf>
    <xf numFmtId="172" fontId="65" fillId="5" borderId="34" xfId="5" applyNumberFormat="1" applyFont="1" applyFill="1" applyBorder="1" applyAlignment="1">
      <alignment horizontal="center" vertical="center" textRotation="90" wrapText="1"/>
    </xf>
    <xf numFmtId="172" fontId="65" fillId="5" borderId="35" xfId="5" applyNumberFormat="1" applyFont="1" applyFill="1" applyBorder="1" applyAlignment="1">
      <alignment horizontal="center" vertical="center" textRotation="90" wrapText="1"/>
    </xf>
    <xf numFmtId="172" fontId="151" fillId="0" borderId="78" xfId="0" applyNumberFormat="1" applyFont="1" applyBorder="1" applyAlignment="1">
      <alignment horizontal="center" vertical="center"/>
    </xf>
    <xf numFmtId="172" fontId="151" fillId="0" borderId="6" xfId="0" applyNumberFormat="1" applyFont="1" applyBorder="1" applyAlignment="1">
      <alignment horizontal="center" vertical="center"/>
    </xf>
    <xf numFmtId="172" fontId="151" fillId="0" borderId="79" xfId="0" applyNumberFormat="1" applyFont="1" applyBorder="1" applyAlignment="1">
      <alignment horizontal="center" vertical="center"/>
    </xf>
    <xf numFmtId="172" fontId="151" fillId="0" borderId="36" xfId="0" applyNumberFormat="1" applyFont="1" applyBorder="1" applyAlignment="1">
      <alignment horizontal="center" vertical="center"/>
    </xf>
    <xf numFmtId="172" fontId="151" fillId="0" borderId="37" xfId="0" applyNumberFormat="1" applyFont="1" applyBorder="1" applyAlignment="1">
      <alignment horizontal="center" vertical="center"/>
    </xf>
    <xf numFmtId="172" fontId="151" fillId="0" borderId="38" xfId="0" applyNumberFormat="1" applyFont="1" applyBorder="1" applyAlignment="1">
      <alignment horizontal="center" vertical="center"/>
    </xf>
    <xf numFmtId="172" fontId="60" fillId="0" borderId="80" xfId="0" applyNumberFormat="1" applyFont="1" applyBorder="1" applyAlignment="1">
      <alignment vertical="center" wrapText="1"/>
    </xf>
    <xf numFmtId="0" fontId="66" fillId="0" borderId="37" xfId="0" applyFont="1" applyBorder="1" applyAlignment="1">
      <alignment vertical="center" wrapText="1"/>
    </xf>
    <xf numFmtId="0" fontId="66" fillId="0" borderId="38" xfId="0" applyFont="1" applyBorder="1" applyAlignment="1">
      <alignment vertical="center" wrapText="1"/>
    </xf>
    <xf numFmtId="172" fontId="67" fillId="5" borderId="5" xfId="5" applyNumberFormat="1" applyFont="1" applyFill="1" applyBorder="1" applyAlignment="1">
      <alignment horizontal="center" vertical="center" textRotation="90" wrapText="1"/>
    </xf>
    <xf numFmtId="172" fontId="67" fillId="5" borderId="8" xfId="5" applyNumberFormat="1" applyFont="1" applyFill="1" applyBorder="1" applyAlignment="1">
      <alignment horizontal="center" vertical="center" textRotation="90" wrapText="1"/>
    </xf>
    <xf numFmtId="172" fontId="67" fillId="5" borderId="10" xfId="5" applyNumberFormat="1" applyFont="1" applyFill="1" applyBorder="1" applyAlignment="1">
      <alignment horizontal="center" vertical="center" textRotation="90" wrapText="1"/>
    </xf>
    <xf numFmtId="172" fontId="60" fillId="0" borderId="70" xfId="0" applyNumberFormat="1" applyFont="1" applyBorder="1" applyAlignment="1">
      <alignment horizontal="left" vertical="center"/>
    </xf>
    <xf numFmtId="172" fontId="60" fillId="0" borderId="72" xfId="0" applyNumberFormat="1" applyFont="1" applyBorder="1" applyAlignment="1">
      <alignment horizontal="left" vertical="center"/>
    </xf>
    <xf numFmtId="172" fontId="38" fillId="5" borderId="5" xfId="0" applyNumberFormat="1" applyFont="1" applyFill="1" applyBorder="1" applyAlignment="1">
      <alignment horizontal="center" vertical="center"/>
    </xf>
    <xf numFmtId="172" fontId="38" fillId="5" borderId="6" xfId="0" applyNumberFormat="1" applyFont="1" applyFill="1" applyBorder="1" applyAlignment="1">
      <alignment horizontal="center" vertical="center"/>
    </xf>
    <xf numFmtId="172" fontId="38" fillId="5" borderId="7" xfId="0" applyNumberFormat="1" applyFont="1" applyFill="1" applyBorder="1" applyAlignment="1">
      <alignment horizontal="center" vertical="center"/>
    </xf>
    <xf numFmtId="172" fontId="38" fillId="5" borderId="10" xfId="0" applyNumberFormat="1" applyFont="1" applyFill="1" applyBorder="1" applyAlignment="1">
      <alignment horizontal="center" vertical="center"/>
    </xf>
    <xf numFmtId="172" fontId="38" fillId="5" borderId="11" xfId="0" applyNumberFormat="1" applyFont="1" applyFill="1" applyBorder="1" applyAlignment="1">
      <alignment horizontal="center" vertical="center"/>
    </xf>
    <xf numFmtId="172" fontId="38" fillId="5" borderId="12" xfId="0" applyNumberFormat="1" applyFont="1" applyFill="1" applyBorder="1" applyAlignment="1">
      <alignment horizontal="center" vertical="center"/>
    </xf>
    <xf numFmtId="172" fontId="59" fillId="5" borderId="5" xfId="5" applyNumberFormat="1" applyFont="1" applyFill="1" applyBorder="1" applyAlignment="1">
      <alignment horizontal="center" vertical="center" textRotation="90" wrapText="1"/>
    </xf>
    <xf numFmtId="172" fontId="59" fillId="5" borderId="8" xfId="5" applyNumberFormat="1" applyFont="1" applyFill="1" applyBorder="1" applyAlignment="1">
      <alignment horizontal="center" vertical="center" textRotation="90" wrapText="1"/>
    </xf>
    <xf numFmtId="172" fontId="59" fillId="5" borderId="10" xfId="5" applyNumberFormat="1" applyFont="1" applyFill="1" applyBorder="1" applyAlignment="1">
      <alignment horizontal="center" vertical="center" textRotation="90" wrapText="1"/>
    </xf>
    <xf numFmtId="172" fontId="60" fillId="0" borderId="10" xfId="0" applyNumberFormat="1" applyFont="1" applyBorder="1" applyAlignment="1">
      <alignment horizontal="left"/>
    </xf>
    <xf numFmtId="172" fontId="60" fillId="0" borderId="11" xfId="0" applyNumberFormat="1" applyFont="1" applyBorder="1" applyAlignment="1">
      <alignment horizontal="left"/>
    </xf>
    <xf numFmtId="172" fontId="151" fillId="0" borderId="76" xfId="0" applyNumberFormat="1" applyFont="1" applyBorder="1" applyAlignment="1">
      <alignment horizontal="center" vertical="center"/>
    </xf>
    <xf numFmtId="172" fontId="151" fillId="0" borderId="32" xfId="0" applyNumberFormat="1" applyFont="1" applyBorder="1" applyAlignment="1">
      <alignment horizontal="center" vertical="center"/>
    </xf>
    <xf numFmtId="172" fontId="151" fillId="0" borderId="77" xfId="0" applyNumberFormat="1" applyFont="1" applyBorder="1" applyAlignment="1">
      <alignment horizontal="center" vertical="center"/>
    </xf>
    <xf numFmtId="0" fontId="48" fillId="2" borderId="0" xfId="0" applyFont="1" applyFill="1" applyAlignment="1">
      <alignment horizontal="center" vertical="center" wrapText="1"/>
    </xf>
    <xf numFmtId="0" fontId="2" fillId="2" borderId="0" xfId="0" applyFont="1" applyFill="1" applyAlignment="1">
      <alignment wrapText="1"/>
    </xf>
    <xf numFmtId="172" fontId="41" fillId="5" borderId="5" xfId="0" applyNumberFormat="1" applyFont="1" applyFill="1" applyBorder="1" applyAlignment="1">
      <alignment horizontal="center" vertical="center" wrapText="1"/>
    </xf>
    <xf numFmtId="172" fontId="41" fillId="5" borderId="6" xfId="0" applyNumberFormat="1" applyFont="1" applyFill="1" applyBorder="1" applyAlignment="1">
      <alignment horizontal="center" vertical="center" wrapText="1"/>
    </xf>
    <xf numFmtId="172" fontId="41" fillId="5" borderId="7" xfId="0" applyNumberFormat="1" applyFont="1" applyFill="1" applyBorder="1" applyAlignment="1">
      <alignment horizontal="center" vertical="center" wrapText="1"/>
    </xf>
    <xf numFmtId="172" fontId="41" fillId="5" borderId="10" xfId="0" applyNumberFormat="1" applyFont="1" applyFill="1" applyBorder="1" applyAlignment="1">
      <alignment horizontal="center" vertical="center" wrapText="1"/>
    </xf>
    <xf numFmtId="172" fontId="41" fillId="5" borderId="11" xfId="0" applyNumberFormat="1" applyFont="1" applyFill="1" applyBorder="1" applyAlignment="1">
      <alignment horizontal="center" vertical="center" wrapText="1"/>
    </xf>
    <xf numFmtId="172" fontId="41" fillId="5" borderId="12" xfId="0" applyNumberFormat="1" applyFont="1" applyFill="1" applyBorder="1" applyAlignment="1">
      <alignment horizontal="center" vertical="center" wrapText="1"/>
    </xf>
    <xf numFmtId="172" fontId="72" fillId="2" borderId="2" xfId="0" applyNumberFormat="1" applyFont="1" applyFill="1" applyBorder="1" applyAlignment="1">
      <alignment horizontal="center" vertical="center"/>
    </xf>
    <xf numFmtId="172" fontId="72" fillId="2" borderId="3" xfId="0" applyNumberFormat="1" applyFont="1" applyFill="1" applyBorder="1" applyAlignment="1">
      <alignment horizontal="center" vertical="center"/>
    </xf>
    <xf numFmtId="172" fontId="72" fillId="2" borderId="4" xfId="0" applyNumberFormat="1" applyFont="1" applyFill="1" applyBorder="1" applyAlignment="1">
      <alignment horizontal="center" vertical="center"/>
    </xf>
    <xf numFmtId="0" fontId="36" fillId="2" borderId="29" xfId="0" applyFont="1" applyFill="1" applyBorder="1" applyAlignment="1">
      <alignment horizontal="center" vertical="center" wrapText="1"/>
    </xf>
    <xf numFmtId="0" fontId="0" fillId="2" borderId="29" xfId="0" applyFill="1" applyBorder="1" applyAlignment="1">
      <alignment horizontal="center" vertical="center" wrapText="1"/>
    </xf>
    <xf numFmtId="164" fontId="17" fillId="2" borderId="0" xfId="0" applyNumberFormat="1" applyFont="1" applyFill="1" applyAlignment="1">
      <alignment horizontal="center" vertical="center" wrapText="1"/>
    </xf>
    <xf numFmtId="0" fontId="2" fillId="2" borderId="0" xfId="0" applyFont="1" applyFill="1" applyAlignment="1">
      <alignment horizontal="center" vertical="center" wrapText="1"/>
    </xf>
    <xf numFmtId="172" fontId="42" fillId="5" borderId="5" xfId="0" applyNumberFormat="1" applyFont="1" applyFill="1" applyBorder="1" applyAlignment="1">
      <alignment horizontal="center" vertical="center" wrapText="1"/>
    </xf>
    <xf numFmtId="172" fontId="42" fillId="5" borderId="6" xfId="0" applyNumberFormat="1" applyFont="1" applyFill="1" applyBorder="1" applyAlignment="1">
      <alignment horizontal="center" vertical="center"/>
    </xf>
    <xf numFmtId="172" fontId="42" fillId="5" borderId="7" xfId="0" applyNumberFormat="1" applyFont="1" applyFill="1" applyBorder="1" applyAlignment="1">
      <alignment horizontal="center" vertical="center"/>
    </xf>
    <xf numFmtId="172" fontId="42" fillId="5" borderId="10" xfId="0" applyNumberFormat="1" applyFont="1" applyFill="1" applyBorder="1" applyAlignment="1">
      <alignment horizontal="center" vertical="center"/>
    </xf>
    <xf numFmtId="172" fontId="42" fillId="5" borderId="11" xfId="0" applyNumberFormat="1" applyFont="1" applyFill="1" applyBorder="1" applyAlignment="1">
      <alignment horizontal="center" vertical="center"/>
    </xf>
    <xf numFmtId="172" fontId="42" fillId="5" borderId="12" xfId="0" applyNumberFormat="1" applyFont="1" applyFill="1" applyBorder="1" applyAlignment="1">
      <alignment horizontal="center" vertical="center"/>
    </xf>
    <xf numFmtId="0" fontId="0" fillId="2" borderId="0" xfId="0" applyFill="1" applyAlignment="1">
      <alignment horizontal="left" vertical="top" wrapText="1"/>
    </xf>
    <xf numFmtId="0" fontId="116" fillId="2" borderId="23" xfId="0" applyFont="1" applyFill="1" applyBorder="1" applyAlignment="1">
      <alignment horizontal="center" vertical="center" wrapText="1"/>
    </xf>
    <xf numFmtId="0" fontId="116" fillId="2" borderId="87" xfId="0" applyFont="1" applyFill="1" applyBorder="1" applyAlignment="1">
      <alignment horizontal="center" vertical="center" wrapText="1"/>
    </xf>
    <xf numFmtId="0" fontId="116" fillId="4" borderId="23" xfId="0" applyFont="1" applyFill="1" applyBorder="1" applyAlignment="1">
      <alignment horizontal="center" vertical="center" wrapText="1"/>
    </xf>
    <xf numFmtId="0" fontId="116" fillId="4" borderId="87" xfId="0" applyFont="1" applyFill="1" applyBorder="1" applyAlignment="1">
      <alignment horizontal="center" vertical="center" wrapText="1"/>
    </xf>
    <xf numFmtId="0" fontId="116" fillId="2" borderId="36" xfId="0" applyFont="1" applyFill="1" applyBorder="1" applyAlignment="1">
      <alignment horizontal="center" vertical="center" wrapText="1"/>
    </xf>
    <xf numFmtId="0" fontId="116" fillId="2" borderId="37" xfId="0" applyFont="1" applyFill="1" applyBorder="1" applyAlignment="1">
      <alignment horizontal="center" vertical="center" wrapText="1"/>
    </xf>
    <xf numFmtId="0" fontId="116" fillId="2" borderId="28" xfId="0" applyFont="1" applyFill="1" applyBorder="1" applyAlignment="1">
      <alignment horizontal="center" vertical="center" wrapText="1"/>
    </xf>
    <xf numFmtId="169" fontId="121" fillId="2" borderId="36" xfId="7" applyNumberFormat="1" applyFont="1" applyFill="1" applyBorder="1" applyAlignment="1">
      <alignment horizontal="center" vertical="center"/>
    </xf>
    <xf numFmtId="169" fontId="121" fillId="2" borderId="37" xfId="7" applyNumberFormat="1" applyFont="1" applyFill="1" applyBorder="1" applyAlignment="1">
      <alignment horizontal="center" vertical="center"/>
    </xf>
    <xf numFmtId="169" fontId="94" fillId="2" borderId="39" xfId="7" applyNumberFormat="1" applyFont="1" applyFill="1" applyBorder="1" applyAlignment="1">
      <alignment horizontal="center" vertical="center" wrapText="1"/>
    </xf>
    <xf numFmtId="169" fontId="94" fillId="2" borderId="40" xfId="7" applyNumberFormat="1" applyFont="1" applyFill="1" applyBorder="1" applyAlignment="1">
      <alignment horizontal="center" vertical="center" wrapText="1"/>
    </xf>
    <xf numFmtId="169" fontId="121" fillId="2" borderId="23" xfId="7" applyNumberFormat="1" applyFont="1" applyFill="1" applyBorder="1" applyAlignment="1">
      <alignment horizontal="center" vertical="center" wrapText="1"/>
    </xf>
    <xf numFmtId="169" fontId="121" fillId="2" borderId="87" xfId="7" applyNumberFormat="1" applyFont="1" applyFill="1" applyBorder="1" applyAlignment="1">
      <alignment horizontal="center" vertical="center" wrapText="1"/>
    </xf>
    <xf numFmtId="0" fontId="116" fillId="4" borderId="20" xfId="0" applyFont="1" applyFill="1" applyBorder="1" applyAlignment="1">
      <alignment horizontal="center" vertical="center" wrapText="1"/>
    </xf>
    <xf numFmtId="0" fontId="116" fillId="2" borderId="39" xfId="0" applyFont="1" applyFill="1" applyBorder="1" applyAlignment="1">
      <alignment horizontal="center" vertical="center" wrapText="1"/>
    </xf>
    <xf numFmtId="0" fontId="116" fillId="2" borderId="40" xfId="0" applyFont="1" applyFill="1" applyBorder="1" applyAlignment="1">
      <alignment horizontal="center" vertical="center" wrapText="1"/>
    </xf>
    <xf numFmtId="0" fontId="116" fillId="2" borderId="97" xfId="0" applyFont="1" applyFill="1" applyBorder="1" applyAlignment="1">
      <alignment horizontal="center" vertical="center" wrapText="1"/>
    </xf>
    <xf numFmtId="0" fontId="116" fillId="2" borderId="0" xfId="0" applyFont="1" applyFill="1" applyAlignment="1">
      <alignment horizontal="center" vertical="center" wrapText="1"/>
    </xf>
    <xf numFmtId="0" fontId="116" fillId="2" borderId="98" xfId="0" applyFont="1" applyFill="1" applyBorder="1" applyAlignment="1">
      <alignment horizontal="center" vertical="center" wrapText="1"/>
    </xf>
    <xf numFmtId="0" fontId="116" fillId="2" borderId="41" xfId="0" applyFont="1" applyFill="1" applyBorder="1" applyAlignment="1">
      <alignment horizontal="center" vertical="center" wrapText="1"/>
    </xf>
    <xf numFmtId="0" fontId="116" fillId="2" borderId="31" xfId="0" applyFont="1" applyFill="1" applyBorder="1" applyAlignment="1">
      <alignment horizontal="center" vertical="center" wrapText="1"/>
    </xf>
    <xf numFmtId="0" fontId="116" fillId="2" borderId="42" xfId="0" applyFont="1" applyFill="1" applyBorder="1" applyAlignment="1">
      <alignment horizontal="center" vertical="center" wrapText="1"/>
    </xf>
    <xf numFmtId="169" fontId="94" fillId="2" borderId="36" xfId="7" applyNumberFormat="1" applyFont="1" applyFill="1" applyBorder="1" applyAlignment="1">
      <alignment horizontal="center" vertical="center" wrapText="1"/>
    </xf>
    <xf numFmtId="169" fontId="94" fillId="2" borderId="37" xfId="7" applyNumberFormat="1" applyFont="1" applyFill="1" applyBorder="1" applyAlignment="1">
      <alignment horizontal="center" vertical="center" wrapText="1"/>
    </xf>
    <xf numFmtId="169" fontId="94" fillId="2" borderId="38" xfId="7" applyNumberFormat="1" applyFont="1" applyFill="1" applyBorder="1" applyAlignment="1">
      <alignment horizontal="center" vertical="center" wrapText="1"/>
    </xf>
    <xf numFmtId="169" fontId="94" fillId="2" borderId="20" xfId="7" applyNumberFormat="1" applyFont="1" applyFill="1" applyBorder="1" applyAlignment="1">
      <alignment horizontal="center" vertical="center" wrapText="1"/>
    </xf>
    <xf numFmtId="169" fontId="94" fillId="2" borderId="23" xfId="7" applyNumberFormat="1" applyFont="1" applyFill="1" applyBorder="1" applyAlignment="1">
      <alignment horizontal="center" vertical="center" wrapText="1"/>
    </xf>
    <xf numFmtId="169" fontId="121" fillId="2" borderId="36" xfId="7" applyNumberFormat="1" applyFont="1" applyFill="1" applyBorder="1" applyAlignment="1">
      <alignment horizontal="center" vertical="center" wrapText="1"/>
    </xf>
    <xf numFmtId="169" fontId="121" fillId="2" borderId="38" xfId="7" applyNumberFormat="1" applyFont="1" applyFill="1" applyBorder="1" applyAlignment="1">
      <alignment horizontal="center" vertical="center" wrapText="1"/>
    </xf>
    <xf numFmtId="169" fontId="94" fillId="2" borderId="87" xfId="7" applyNumberFormat="1" applyFont="1" applyFill="1" applyBorder="1" applyAlignment="1">
      <alignment horizontal="center" vertical="center" wrapText="1"/>
    </xf>
    <xf numFmtId="169" fontId="121" fillId="2" borderId="37" xfId="7" applyNumberFormat="1" applyFont="1" applyFill="1" applyBorder="1" applyAlignment="1">
      <alignment horizontal="center" vertical="center" wrapText="1"/>
    </xf>
    <xf numFmtId="169" fontId="121" fillId="2" borderId="20" xfId="7" applyNumberFormat="1" applyFont="1" applyFill="1" applyBorder="1" applyAlignment="1">
      <alignment horizontal="center" vertical="center" wrapText="1"/>
    </xf>
    <xf numFmtId="172" fontId="42" fillId="5" borderId="5" xfId="0" applyNumberFormat="1" applyFont="1" applyFill="1" applyBorder="1" applyAlignment="1">
      <alignment horizontal="center" vertical="center"/>
    </xf>
    <xf numFmtId="172" fontId="67" fillId="3" borderId="5" xfId="0" applyNumberFormat="1" applyFont="1" applyFill="1" applyBorder="1" applyAlignment="1">
      <alignment horizontal="center" vertical="center" wrapText="1"/>
    </xf>
    <xf numFmtId="172" fontId="67" fillId="3" borderId="8" xfId="0" applyNumberFormat="1" applyFont="1" applyFill="1" applyBorder="1" applyAlignment="1">
      <alignment horizontal="center" vertical="center" wrapText="1"/>
    </xf>
    <xf numFmtId="172" fontId="65" fillId="3" borderId="6" xfId="0" applyNumberFormat="1" applyFont="1" applyFill="1" applyBorder="1" applyAlignment="1">
      <alignment horizontal="center" vertical="center"/>
    </xf>
    <xf numFmtId="172" fontId="65" fillId="3" borderId="0" xfId="0" applyNumberFormat="1" applyFont="1" applyFill="1" applyAlignment="1">
      <alignment horizontal="center" vertical="center"/>
    </xf>
    <xf numFmtId="172" fontId="65" fillId="4" borderId="2" xfId="0" applyNumberFormat="1" applyFont="1" applyFill="1" applyBorder="1" applyAlignment="1">
      <alignment horizontal="center" vertical="center"/>
    </xf>
    <xf numFmtId="172" fontId="65" fillId="4" borderId="3" xfId="0" applyNumberFormat="1" applyFont="1" applyFill="1" applyBorder="1" applyAlignment="1">
      <alignment horizontal="center" vertical="center"/>
    </xf>
    <xf numFmtId="172" fontId="67" fillId="8" borderId="5" xfId="0" applyNumberFormat="1" applyFont="1" applyFill="1" applyBorder="1" applyAlignment="1">
      <alignment horizontal="center" vertical="center" wrapText="1"/>
    </xf>
    <xf numFmtId="172" fontId="67" fillId="8" borderId="6" xfId="0" applyNumberFormat="1" applyFont="1" applyFill="1" applyBorder="1" applyAlignment="1">
      <alignment horizontal="center" vertical="center" wrapText="1"/>
    </xf>
    <xf numFmtId="172" fontId="67" fillId="8" borderId="8" xfId="0" applyNumberFormat="1" applyFont="1" applyFill="1" applyBorder="1" applyAlignment="1">
      <alignment horizontal="center" vertical="center" wrapText="1"/>
    </xf>
    <xf numFmtId="172" fontId="67" fillId="8" borderId="0" xfId="0" applyNumberFormat="1" applyFont="1" applyFill="1" applyAlignment="1">
      <alignment horizontal="center" vertical="center" wrapText="1"/>
    </xf>
    <xf numFmtId="172" fontId="67" fillId="8" borderId="10" xfId="0" applyNumberFormat="1" applyFont="1" applyFill="1" applyBorder="1" applyAlignment="1">
      <alignment horizontal="center" vertical="center" wrapText="1"/>
    </xf>
    <xf numFmtId="172" fontId="67" fillId="8" borderId="11" xfId="0" applyNumberFormat="1" applyFont="1" applyFill="1" applyBorder="1" applyAlignment="1">
      <alignment horizontal="center" vertical="center" wrapText="1"/>
    </xf>
    <xf numFmtId="172" fontId="67" fillId="5" borderId="2" xfId="0" applyNumberFormat="1" applyFont="1" applyFill="1" applyBorder="1" applyAlignment="1">
      <alignment horizontal="center" vertical="center" wrapText="1"/>
    </xf>
    <xf numFmtId="172" fontId="67" fillId="5" borderId="3" xfId="0" applyNumberFormat="1" applyFont="1" applyFill="1" applyBorder="1" applyAlignment="1">
      <alignment horizontal="center" vertical="center" wrapText="1"/>
    </xf>
    <xf numFmtId="172" fontId="67" fillId="5" borderId="5" xfId="0" applyNumberFormat="1" applyFont="1" applyFill="1" applyBorder="1" applyAlignment="1">
      <alignment horizontal="center" vertical="center" wrapText="1"/>
    </xf>
    <xf numFmtId="172" fontId="67" fillId="5" borderId="6" xfId="0" applyNumberFormat="1" applyFont="1" applyFill="1" applyBorder="1" applyAlignment="1">
      <alignment horizontal="center" vertical="center" wrapText="1"/>
    </xf>
    <xf numFmtId="172" fontId="67" fillId="5" borderId="8" xfId="0" applyNumberFormat="1" applyFont="1" applyFill="1" applyBorder="1" applyAlignment="1">
      <alignment horizontal="center" vertical="center" wrapText="1"/>
    </xf>
    <xf numFmtId="172" fontId="67" fillId="5" borderId="0" xfId="0" applyNumberFormat="1" applyFont="1" applyFill="1" applyAlignment="1">
      <alignment horizontal="center" vertical="center" wrapText="1"/>
    </xf>
    <xf numFmtId="172" fontId="67" fillId="5" borderId="10" xfId="0" applyNumberFormat="1" applyFont="1" applyFill="1" applyBorder="1" applyAlignment="1">
      <alignment horizontal="center" vertical="center" wrapText="1"/>
    </xf>
    <xf numFmtId="172" fontId="67" fillId="5" borderId="11" xfId="0" applyNumberFormat="1" applyFont="1" applyFill="1" applyBorder="1" applyAlignment="1">
      <alignment horizontal="center" vertical="center" wrapText="1"/>
    </xf>
    <xf numFmtId="172" fontId="67" fillId="5" borderId="5" xfId="0" applyNumberFormat="1" applyFont="1" applyFill="1" applyBorder="1" applyAlignment="1">
      <alignment horizontal="center"/>
    </xf>
    <xf numFmtId="172" fontId="67" fillId="5" borderId="6" xfId="0" applyNumberFormat="1" applyFont="1" applyFill="1" applyBorder="1" applyAlignment="1">
      <alignment horizontal="center"/>
    </xf>
    <xf numFmtId="172" fontId="67" fillId="5" borderId="2" xfId="0" applyNumberFormat="1" applyFont="1" applyFill="1" applyBorder="1" applyAlignment="1">
      <alignment horizontal="center"/>
    </xf>
    <xf numFmtId="172" fontId="67" fillId="5" borderId="3" xfId="0" applyNumberFormat="1" applyFont="1" applyFill="1" applyBorder="1" applyAlignment="1">
      <alignment horizontal="center"/>
    </xf>
    <xf numFmtId="172" fontId="72" fillId="3" borderId="5" xfId="0" applyNumberFormat="1" applyFont="1" applyFill="1" applyBorder="1" applyAlignment="1">
      <alignment horizontal="center" vertical="center" wrapText="1"/>
    </xf>
    <xf numFmtId="172" fontId="72" fillId="3" borderId="8" xfId="0" applyNumberFormat="1" applyFont="1" applyFill="1" applyBorder="1" applyAlignment="1">
      <alignment horizontal="center" vertical="center" wrapText="1"/>
    </xf>
    <xf numFmtId="172" fontId="72" fillId="3" borderId="10" xfId="0" applyNumberFormat="1" applyFont="1" applyFill="1" applyBorder="1" applyAlignment="1">
      <alignment horizontal="center" vertical="center" wrapText="1"/>
    </xf>
    <xf numFmtId="172" fontId="159" fillId="3" borderId="2" xfId="0" applyNumberFormat="1" applyFont="1" applyFill="1" applyBorder="1" applyAlignment="1">
      <alignment horizontal="center" vertical="center" wrapText="1"/>
    </xf>
    <xf numFmtId="172" fontId="159" fillId="3" borderId="3" xfId="0" applyNumberFormat="1" applyFont="1" applyFill="1" applyBorder="1" applyAlignment="1">
      <alignment horizontal="center" vertical="center" wrapText="1"/>
    </xf>
    <xf numFmtId="172" fontId="159" fillId="8" borderId="5" xfId="0" applyNumberFormat="1" applyFont="1" applyFill="1" applyBorder="1" applyAlignment="1">
      <alignment horizontal="center" vertical="center" wrapText="1"/>
    </xf>
    <xf numFmtId="172" fontId="159" fillId="8" borderId="6" xfId="0" applyNumberFormat="1" applyFont="1" applyFill="1" applyBorder="1" applyAlignment="1">
      <alignment horizontal="center" vertical="center" wrapText="1"/>
    </xf>
    <xf numFmtId="172" fontId="73" fillId="5" borderId="0" xfId="0" applyNumberFormat="1" applyFont="1" applyFill="1" applyAlignment="1">
      <alignment horizontal="center" vertical="center" wrapText="1"/>
    </xf>
    <xf numFmtId="172" fontId="73" fillId="5" borderId="2" xfId="0" applyNumberFormat="1" applyFont="1" applyFill="1" applyBorder="1" applyAlignment="1">
      <alignment horizontal="center" vertical="center" wrapText="1"/>
    </xf>
    <xf numFmtId="172" fontId="73" fillId="5" borderId="3" xfId="0" applyNumberFormat="1" applyFont="1" applyFill="1" applyBorder="1" applyAlignment="1">
      <alignment horizontal="center" vertical="center" wrapText="1"/>
    </xf>
    <xf numFmtId="172" fontId="73" fillId="5" borderId="5" xfId="0" applyNumberFormat="1" applyFont="1" applyFill="1" applyBorder="1" applyAlignment="1">
      <alignment horizontal="center" vertical="center" wrapText="1"/>
    </xf>
    <xf numFmtId="172" fontId="73" fillId="5" borderId="6" xfId="0" applyNumberFormat="1" applyFont="1" applyFill="1" applyBorder="1" applyAlignment="1">
      <alignment horizontal="center" vertical="center" wrapText="1"/>
    </xf>
    <xf numFmtId="172" fontId="73" fillId="5" borderId="11" xfId="0" applyNumberFormat="1" applyFont="1" applyFill="1" applyBorder="1" applyAlignment="1">
      <alignment horizontal="center" vertical="center" wrapText="1"/>
    </xf>
    <xf numFmtId="172" fontId="73" fillId="5" borderId="93" xfId="0" applyNumberFormat="1" applyFont="1" applyFill="1" applyBorder="1" applyAlignment="1">
      <alignment horizontal="center" vertical="center" wrapText="1"/>
    </xf>
    <xf numFmtId="172" fontId="73" fillId="5" borderId="94" xfId="0" applyNumberFormat="1" applyFont="1" applyFill="1" applyBorder="1" applyAlignment="1">
      <alignment horizontal="center" vertical="center" wrapText="1"/>
    </xf>
    <xf numFmtId="172" fontId="73" fillId="5" borderId="95" xfId="0" applyNumberFormat="1" applyFont="1" applyFill="1" applyBorder="1" applyAlignment="1">
      <alignment horizontal="center" vertical="center" wrapText="1"/>
    </xf>
    <xf numFmtId="172" fontId="73" fillId="5" borderId="96" xfId="0" applyNumberFormat="1" applyFont="1" applyFill="1" applyBorder="1" applyAlignment="1">
      <alignment horizontal="center" vertical="center" wrapText="1"/>
    </xf>
    <xf numFmtId="172" fontId="73" fillId="5" borderId="10" xfId="0" applyNumberFormat="1" applyFont="1" applyFill="1" applyBorder="1" applyAlignment="1">
      <alignment horizontal="center" vertical="center" wrapText="1"/>
    </xf>
    <xf numFmtId="169" fontId="103" fillId="2" borderId="20" xfId="7" applyNumberFormat="1" applyFont="1" applyFill="1" applyBorder="1" applyAlignment="1">
      <alignment horizontal="center" vertical="center" wrapText="1"/>
    </xf>
    <xf numFmtId="169" fontId="103" fillId="2" borderId="23" xfId="7" applyNumberFormat="1" applyFont="1" applyFill="1" applyBorder="1" applyAlignment="1">
      <alignment horizontal="center" vertical="center" wrapText="1"/>
    </xf>
    <xf numFmtId="169" fontId="103" fillId="2" borderId="87" xfId="7" applyNumberFormat="1" applyFont="1" applyFill="1" applyBorder="1" applyAlignment="1">
      <alignment horizontal="center" vertical="center" wrapText="1"/>
    </xf>
    <xf numFmtId="169" fontId="103" fillId="2" borderId="43" xfId="7" applyNumberFormat="1" applyFont="1" applyFill="1" applyBorder="1" applyAlignment="1">
      <alignment horizontal="center" vertical="center" wrapText="1"/>
    </xf>
    <xf numFmtId="169" fontId="103" fillId="2" borderId="36" xfId="7" applyNumberFormat="1" applyFont="1" applyFill="1" applyBorder="1" applyAlignment="1">
      <alignment horizontal="center" vertical="center" wrapText="1"/>
    </xf>
    <xf numFmtId="169" fontId="103" fillId="2" borderId="38" xfId="7" applyNumberFormat="1" applyFont="1" applyFill="1" applyBorder="1" applyAlignment="1">
      <alignment horizontal="center" vertical="center" wrapText="1"/>
    </xf>
    <xf numFmtId="169" fontId="103" fillId="4" borderId="20" xfId="7" applyNumberFormat="1" applyFont="1" applyFill="1" applyBorder="1" applyAlignment="1">
      <alignment horizontal="center" vertical="center" wrapText="1"/>
    </xf>
    <xf numFmtId="169" fontId="107" fillId="2" borderId="36" xfId="7" applyNumberFormat="1" applyFont="1" applyFill="1" applyBorder="1" applyAlignment="1">
      <alignment horizontal="center" vertical="center" wrapText="1"/>
    </xf>
    <xf numFmtId="169" fontId="107" fillId="2" borderId="37" xfId="7" applyNumberFormat="1" applyFont="1" applyFill="1" applyBorder="1" applyAlignment="1">
      <alignment horizontal="center" vertical="center" wrapText="1"/>
    </xf>
    <xf numFmtId="169" fontId="107" fillId="2" borderId="38" xfId="7" applyNumberFormat="1" applyFont="1" applyFill="1" applyBorder="1" applyAlignment="1">
      <alignment horizontal="center" vertical="center" wrapText="1"/>
    </xf>
    <xf numFmtId="169" fontId="102" fillId="4" borderId="36" xfId="7" applyNumberFormat="1" applyFont="1" applyFill="1" applyBorder="1" applyAlignment="1">
      <alignment horizontal="center" vertical="center" wrapText="1"/>
    </xf>
    <xf numFmtId="169" fontId="102" fillId="4" borderId="38" xfId="7" applyNumberFormat="1" applyFont="1" applyFill="1" applyBorder="1" applyAlignment="1">
      <alignment horizontal="center" vertical="center" wrapText="1"/>
    </xf>
    <xf numFmtId="169" fontId="102" fillId="2" borderId="36" xfId="7" applyNumberFormat="1" applyFont="1" applyFill="1" applyBorder="1" applyAlignment="1">
      <alignment horizontal="center" vertical="center" wrapText="1"/>
    </xf>
    <xf numFmtId="169" fontId="102" fillId="2" borderId="38" xfId="7" applyNumberFormat="1" applyFont="1" applyFill="1" applyBorder="1" applyAlignment="1">
      <alignment horizontal="center" vertical="center" wrapText="1"/>
    </xf>
    <xf numFmtId="169" fontId="106" fillId="2" borderId="20" xfId="7" applyNumberFormat="1" applyFont="1" applyFill="1" applyBorder="1" applyAlignment="1">
      <alignment horizontal="center" vertical="center" wrapText="1"/>
    </xf>
    <xf numFmtId="169" fontId="107" fillId="2" borderId="20" xfId="7" applyNumberFormat="1" applyFont="1" applyFill="1" applyBorder="1" applyAlignment="1">
      <alignment horizontal="center" vertical="center" wrapText="1"/>
    </xf>
    <xf numFmtId="169" fontId="127" fillId="2" borderId="36" xfId="7" applyNumberFormat="1" applyFont="1" applyFill="1" applyBorder="1" applyAlignment="1">
      <alignment horizontal="center" vertical="center" wrapText="1"/>
    </xf>
    <xf numFmtId="169" fontId="127" fillId="2" borderId="37" xfId="7" applyNumberFormat="1" applyFont="1" applyFill="1" applyBorder="1" applyAlignment="1">
      <alignment horizontal="center" vertical="center" wrapText="1"/>
    </xf>
    <xf numFmtId="0" fontId="139" fillId="2" borderId="37" xfId="0" applyFont="1" applyFill="1" applyBorder="1" applyAlignment="1">
      <alignment vertical="center" wrapText="1"/>
    </xf>
    <xf numFmtId="0" fontId="139" fillId="2" borderId="38" xfId="0" applyFont="1" applyFill="1" applyBorder="1" applyAlignment="1">
      <alignment vertical="center" wrapText="1"/>
    </xf>
    <xf numFmtId="169" fontId="128" fillId="2" borderId="36" xfId="7" applyNumberFormat="1" applyFont="1" applyFill="1" applyBorder="1" applyAlignment="1">
      <alignment horizontal="center" vertical="center" wrapText="1"/>
    </xf>
    <xf numFmtId="169" fontId="128" fillId="2" borderId="37" xfId="7" applyNumberFormat="1" applyFont="1" applyFill="1" applyBorder="1" applyAlignment="1">
      <alignment horizontal="center" vertical="center" wrapText="1"/>
    </xf>
    <xf numFmtId="169" fontId="128" fillId="2" borderId="38" xfId="7" applyNumberFormat="1" applyFont="1" applyFill="1" applyBorder="1" applyAlignment="1">
      <alignment horizontal="center" vertical="center" wrapText="1"/>
    </xf>
    <xf numFmtId="169" fontId="103" fillId="2" borderId="37" xfId="7" applyNumberFormat="1" applyFont="1" applyFill="1" applyBorder="1" applyAlignment="1">
      <alignment horizontal="center" vertical="center" wrapText="1"/>
    </xf>
    <xf numFmtId="169" fontId="127" fillId="2" borderId="36" xfId="7" applyNumberFormat="1" applyFont="1" applyFill="1" applyBorder="1" applyAlignment="1">
      <alignment horizontal="center" vertical="center"/>
    </xf>
    <xf numFmtId="169" fontId="127" fillId="2" borderId="37" xfId="7" applyNumberFormat="1" applyFont="1" applyFill="1" applyBorder="1" applyAlignment="1">
      <alignment horizontal="center" vertical="center"/>
    </xf>
    <xf numFmtId="169" fontId="103" fillId="2" borderId="39" xfId="7" applyNumberFormat="1" applyFont="1" applyFill="1" applyBorder="1" applyAlignment="1">
      <alignment horizontal="center" vertical="center" wrapText="1"/>
    </xf>
    <xf numFmtId="169" fontId="103" fillId="2" borderId="40" xfId="7" applyNumberFormat="1" applyFont="1" applyFill="1" applyBorder="1" applyAlignment="1">
      <alignment horizontal="center" vertical="center" wrapText="1"/>
    </xf>
    <xf numFmtId="169" fontId="102" fillId="2" borderId="23" xfId="7" applyNumberFormat="1" applyFont="1" applyFill="1" applyBorder="1" applyAlignment="1">
      <alignment horizontal="center" vertical="center" wrapText="1"/>
    </xf>
    <xf numFmtId="169" fontId="102" fillId="2" borderId="87" xfId="7" applyNumberFormat="1" applyFont="1" applyFill="1" applyBorder="1" applyAlignment="1">
      <alignment horizontal="center" vertical="center" wrapText="1"/>
    </xf>
    <xf numFmtId="169" fontId="102" fillId="2" borderId="43" xfId="7" applyNumberFormat="1" applyFont="1" applyFill="1" applyBorder="1" applyAlignment="1">
      <alignment horizontal="center" vertical="center" wrapText="1"/>
    </xf>
    <xf numFmtId="169" fontId="103" fillId="2" borderId="98" xfId="7" applyNumberFormat="1" applyFont="1" applyFill="1" applyBorder="1" applyAlignment="1">
      <alignment horizontal="center" vertical="center" wrapText="1"/>
    </xf>
    <xf numFmtId="169" fontId="103" fillId="2" borderId="42" xfId="7" applyNumberFormat="1" applyFont="1" applyFill="1" applyBorder="1" applyAlignment="1">
      <alignment horizontal="center" vertical="center" wrapText="1"/>
    </xf>
    <xf numFmtId="0" fontId="100" fillId="2" borderId="0" xfId="7" applyFont="1" applyFill="1" applyAlignment="1">
      <alignment horizontal="center" vertical="center" wrapText="1"/>
    </xf>
    <xf numFmtId="0" fontId="94" fillId="2" borderId="36" xfId="7" applyFont="1" applyFill="1" applyBorder="1" applyAlignment="1">
      <alignment horizontal="center"/>
    </xf>
    <xf numFmtId="0" fontId="94" fillId="2" borderId="37" xfId="7" applyFont="1" applyFill="1" applyBorder="1" applyAlignment="1">
      <alignment horizontal="center"/>
    </xf>
    <xf numFmtId="0" fontId="94" fillId="2" borderId="38" xfId="7" applyFont="1" applyFill="1" applyBorder="1" applyAlignment="1">
      <alignment horizontal="center"/>
    </xf>
    <xf numFmtId="0" fontId="104" fillId="2" borderId="20" xfId="7" applyFont="1" applyFill="1" applyBorder="1" applyAlignment="1">
      <alignment horizontal="center"/>
    </xf>
    <xf numFmtId="169" fontId="103" fillId="2" borderId="97" xfId="7" applyNumberFormat="1" applyFont="1" applyFill="1" applyBorder="1" applyAlignment="1">
      <alignment horizontal="center" vertical="center" wrapText="1"/>
    </xf>
    <xf numFmtId="169" fontId="103" fillId="2" borderId="41" xfId="7" applyNumberFormat="1" applyFont="1" applyFill="1" applyBorder="1" applyAlignment="1">
      <alignment horizontal="center" vertical="center" wrapText="1"/>
    </xf>
    <xf numFmtId="169" fontId="102" fillId="4" borderId="20" xfId="7" applyNumberFormat="1" applyFont="1" applyFill="1" applyBorder="1" applyAlignment="1">
      <alignment horizontal="center" vertical="center" wrapText="1"/>
    </xf>
    <xf numFmtId="169" fontId="102" fillId="2" borderId="20" xfId="7" applyNumberFormat="1" applyFont="1" applyFill="1" applyBorder="1" applyAlignment="1">
      <alignment horizontal="center" vertical="center" wrapText="1"/>
    </xf>
    <xf numFmtId="172" fontId="60" fillId="2" borderId="20" xfId="5" applyNumberFormat="1" applyFont="1" applyFill="1" applyBorder="1" applyAlignment="1">
      <alignment horizontal="left" vertical="center"/>
    </xf>
    <xf numFmtId="172" fontId="90" fillId="2" borderId="39" xfId="0" applyNumberFormat="1" applyFont="1" applyFill="1" applyBorder="1" applyAlignment="1">
      <alignment horizontal="center" vertical="center"/>
    </xf>
    <xf numFmtId="172" fontId="90" fillId="2" borderId="28" xfId="0" applyNumberFormat="1" applyFont="1" applyFill="1" applyBorder="1" applyAlignment="1">
      <alignment horizontal="center" vertical="center"/>
    </xf>
    <xf numFmtId="172" fontId="72" fillId="2" borderId="20" xfId="5" applyNumberFormat="1" applyFont="1" applyFill="1" applyBorder="1" applyAlignment="1">
      <alignment horizontal="left" vertical="center" wrapText="1"/>
    </xf>
    <xf numFmtId="172" fontId="60" fillId="2" borderId="36" xfId="5" applyNumberFormat="1" applyFont="1" applyFill="1" applyBorder="1" applyAlignment="1">
      <alignment horizontal="center" vertical="center" wrapText="1"/>
    </xf>
    <xf numFmtId="172" fontId="60" fillId="2" borderId="37" xfId="5" applyNumberFormat="1" applyFont="1" applyFill="1" applyBorder="1" applyAlignment="1">
      <alignment horizontal="center" vertical="center" wrapText="1"/>
    </xf>
    <xf numFmtId="172" fontId="60" fillId="2" borderId="38" xfId="5" applyNumberFormat="1" applyFont="1" applyFill="1" applyBorder="1" applyAlignment="1">
      <alignment horizontal="center" vertical="center" wrapText="1"/>
    </xf>
    <xf numFmtId="172" fontId="72" fillId="2" borderId="76" xfId="5" applyNumberFormat="1" applyFont="1" applyFill="1" applyBorder="1" applyAlignment="1">
      <alignment horizontal="left" vertical="center" wrapText="1"/>
    </xf>
    <xf numFmtId="172" fontId="72" fillId="2" borderId="32" xfId="5" applyNumberFormat="1" applyFont="1" applyFill="1" applyBorder="1" applyAlignment="1">
      <alignment horizontal="left" vertical="center" wrapText="1"/>
    </xf>
    <xf numFmtId="172" fontId="72" fillId="2" borderId="77" xfId="5" applyNumberFormat="1" applyFont="1" applyFill="1" applyBorder="1" applyAlignment="1">
      <alignment horizontal="left" vertical="center" wrapText="1"/>
    </xf>
    <xf numFmtId="172" fontId="73" fillId="2" borderId="20" xfId="0" applyNumberFormat="1" applyFont="1" applyFill="1" applyBorder="1" applyAlignment="1">
      <alignment horizontal="right"/>
    </xf>
    <xf numFmtId="172" fontId="89" fillId="2" borderId="36" xfId="0" applyNumberFormat="1" applyFont="1" applyFill="1" applyBorder="1" applyAlignment="1">
      <alignment horizontal="center" vertical="center" wrapText="1"/>
    </xf>
    <xf numFmtId="172" fontId="89" fillId="2" borderId="37" xfId="0" applyNumberFormat="1" applyFont="1" applyFill="1" applyBorder="1" applyAlignment="1">
      <alignment horizontal="center" vertical="center" wrapText="1"/>
    </xf>
    <xf numFmtId="172" fontId="89" fillId="2" borderId="38" xfId="0" applyNumberFormat="1" applyFont="1" applyFill="1" applyBorder="1" applyAlignment="1">
      <alignment horizontal="center" vertical="center" wrapText="1"/>
    </xf>
    <xf numFmtId="172" fontId="91" fillId="2" borderId="36" xfId="0" applyNumberFormat="1" applyFont="1" applyFill="1" applyBorder="1" applyAlignment="1">
      <alignment horizontal="center" vertical="center"/>
    </xf>
    <xf numFmtId="172" fontId="91" fillId="2" borderId="37" xfId="0" applyNumberFormat="1" applyFont="1" applyFill="1" applyBorder="1" applyAlignment="1">
      <alignment horizontal="center" vertical="center"/>
    </xf>
    <xf numFmtId="172" fontId="91" fillId="2" borderId="38" xfId="0" applyNumberFormat="1" applyFont="1" applyFill="1" applyBorder="1" applyAlignment="1">
      <alignment horizontal="center" vertical="center"/>
    </xf>
    <xf numFmtId="172" fontId="66" fillId="2" borderId="39" xfId="0" applyNumberFormat="1" applyFont="1" applyFill="1" applyBorder="1" applyAlignment="1">
      <alignment horizontal="center" vertical="center" wrapText="1"/>
    </xf>
    <xf numFmtId="172" fontId="66" fillId="2" borderId="28" xfId="0" applyNumberFormat="1" applyFont="1" applyFill="1" applyBorder="1" applyAlignment="1">
      <alignment horizontal="center" vertical="center" wrapText="1"/>
    </xf>
    <xf numFmtId="172" fontId="66" fillId="2" borderId="40" xfId="0" applyNumberFormat="1" applyFont="1" applyFill="1" applyBorder="1" applyAlignment="1">
      <alignment horizontal="center" vertical="center" wrapText="1"/>
    </xf>
    <xf numFmtId="172" fontId="66" fillId="2" borderId="97" xfId="0" applyNumberFormat="1" applyFont="1" applyFill="1" applyBorder="1" applyAlignment="1">
      <alignment horizontal="center" vertical="center" wrapText="1"/>
    </xf>
    <xf numFmtId="172" fontId="66" fillId="2" borderId="0" xfId="0" applyNumberFormat="1" applyFont="1" applyFill="1" applyAlignment="1">
      <alignment horizontal="center" vertical="center" wrapText="1"/>
    </xf>
    <xf numFmtId="172" fontId="66" fillId="2" borderId="98" xfId="0" applyNumberFormat="1" applyFont="1" applyFill="1" applyBorder="1" applyAlignment="1">
      <alignment horizontal="center" vertical="center" wrapText="1"/>
    </xf>
    <xf numFmtId="172" fontId="66" fillId="2" borderId="86" xfId="0" applyNumberFormat="1" applyFont="1" applyFill="1" applyBorder="1" applyAlignment="1">
      <alignment horizontal="center" vertical="center" wrapText="1"/>
    </xf>
    <xf numFmtId="172" fontId="66" fillId="2" borderId="11" xfId="0" applyNumberFormat="1" applyFont="1" applyFill="1" applyBorder="1" applyAlignment="1">
      <alignment horizontal="center" vertical="center" wrapText="1"/>
    </xf>
    <xf numFmtId="172" fontId="66" fillId="2" borderId="82" xfId="0" applyNumberFormat="1" applyFont="1" applyFill="1" applyBorder="1" applyAlignment="1">
      <alignment horizontal="center" vertical="center" wrapText="1"/>
    </xf>
    <xf numFmtId="172" fontId="60" fillId="2" borderId="20" xfId="5" applyNumberFormat="1" applyFont="1" applyFill="1" applyBorder="1" applyAlignment="1">
      <alignment horizontal="left" vertical="center" wrapText="1"/>
    </xf>
    <xf numFmtId="172" fontId="60" fillId="2" borderId="36" xfId="5" applyNumberFormat="1" applyFont="1" applyFill="1" applyBorder="1" applyAlignment="1">
      <alignment horizontal="left" vertical="center" wrapText="1"/>
    </xf>
    <xf numFmtId="172" fontId="60" fillId="2" borderId="37" xfId="5" applyNumberFormat="1" applyFont="1" applyFill="1" applyBorder="1" applyAlignment="1">
      <alignment horizontal="left" vertical="center" wrapText="1"/>
    </xf>
    <xf numFmtId="172" fontId="60" fillId="2" borderId="38" xfId="5" applyNumberFormat="1" applyFont="1" applyFill="1" applyBorder="1" applyAlignment="1">
      <alignment horizontal="left" vertical="center" wrapText="1"/>
    </xf>
    <xf numFmtId="172" fontId="155" fillId="2" borderId="36" xfId="0" applyNumberFormat="1" applyFont="1" applyFill="1" applyBorder="1" applyAlignment="1">
      <alignment horizontal="center"/>
    </xf>
    <xf numFmtId="172" fontId="155" fillId="2" borderId="37" xfId="0" applyNumberFormat="1" applyFont="1" applyFill="1" applyBorder="1" applyAlignment="1">
      <alignment horizontal="center"/>
    </xf>
    <xf numFmtId="172" fontId="72" fillId="2" borderId="16" xfId="5" applyNumberFormat="1" applyFont="1" applyFill="1" applyBorder="1" applyAlignment="1">
      <alignment horizontal="center" vertical="center" textRotation="90" wrapText="1"/>
    </xf>
    <xf numFmtId="172" fontId="60" fillId="2" borderId="19" xfId="5" applyNumberFormat="1" applyFont="1" applyFill="1" applyBorder="1" applyAlignment="1">
      <alignment horizontal="center" vertical="center" textRotation="90" wrapText="1"/>
    </xf>
    <xf numFmtId="172" fontId="60" fillId="2" borderId="25" xfId="5" applyNumberFormat="1" applyFont="1" applyFill="1" applyBorder="1" applyAlignment="1">
      <alignment horizontal="center" vertical="center" textRotation="90" wrapText="1"/>
    </xf>
    <xf numFmtId="172" fontId="72" fillId="2" borderId="17" xfId="5" applyNumberFormat="1" applyFont="1" applyFill="1" applyBorder="1" applyAlignment="1">
      <alignment horizontal="left" vertical="center"/>
    </xf>
    <xf numFmtId="172" fontId="152" fillId="2" borderId="17" xfId="0" applyNumberFormat="1" applyFont="1" applyFill="1" applyBorder="1" applyAlignment="1">
      <alignment horizontal="right"/>
    </xf>
    <xf numFmtId="172" fontId="66" fillId="2" borderId="78" xfId="0" applyNumberFormat="1" applyFont="1" applyFill="1" applyBorder="1" applyAlignment="1">
      <alignment horizontal="center" vertical="center" textRotation="91" wrapText="1"/>
    </xf>
    <xf numFmtId="172" fontId="66" fillId="2" borderId="6" xfId="0" applyNumberFormat="1" applyFont="1" applyFill="1" applyBorder="1" applyAlignment="1">
      <alignment horizontal="center" vertical="center" textRotation="91" wrapText="1"/>
    </xf>
    <xf numFmtId="172" fontId="66" fillId="2" borderId="79" xfId="0" applyNumberFormat="1" applyFont="1" applyFill="1" applyBorder="1" applyAlignment="1">
      <alignment horizontal="center" vertical="center" textRotation="91" wrapText="1"/>
    </xf>
    <xf numFmtId="172" fontId="66" fillId="2" borderId="97" xfId="0" applyNumberFormat="1" applyFont="1" applyFill="1" applyBorder="1" applyAlignment="1">
      <alignment horizontal="center" vertical="center" textRotation="91" wrapText="1"/>
    </xf>
    <xf numFmtId="172" fontId="66" fillId="2" borderId="0" xfId="0" applyNumberFormat="1" applyFont="1" applyFill="1" applyAlignment="1">
      <alignment horizontal="center" vertical="center" textRotation="91" wrapText="1"/>
    </xf>
    <xf numFmtId="172" fontId="66" fillId="2" borderId="98" xfId="0" applyNumberFormat="1" applyFont="1" applyFill="1" applyBorder="1" applyAlignment="1">
      <alignment horizontal="center" vertical="center" textRotation="91" wrapText="1"/>
    </xf>
    <xf numFmtId="172" fontId="66" fillId="2" borderId="41" xfId="0" applyNumberFormat="1" applyFont="1" applyFill="1" applyBorder="1" applyAlignment="1">
      <alignment horizontal="center" vertical="center" textRotation="91" wrapText="1"/>
    </xf>
    <xf numFmtId="172" fontId="66" fillId="2" borderId="31" xfId="0" applyNumberFormat="1" applyFont="1" applyFill="1" applyBorder="1" applyAlignment="1">
      <alignment horizontal="center" vertical="center" textRotation="91" wrapText="1"/>
    </xf>
    <xf numFmtId="172" fontId="66" fillId="2" borderId="42" xfId="0" applyNumberFormat="1" applyFont="1" applyFill="1" applyBorder="1" applyAlignment="1">
      <alignment horizontal="center" vertical="center" textRotation="91" wrapText="1"/>
    </xf>
    <xf numFmtId="172" fontId="60" fillId="2" borderId="43" xfId="5" applyNumberFormat="1" applyFont="1" applyFill="1" applyBorder="1" applyAlignment="1">
      <alignment horizontal="left" vertical="center"/>
    </xf>
    <xf numFmtId="172" fontId="60" fillId="2" borderId="41" xfId="5" applyNumberFormat="1" applyFont="1" applyFill="1" applyBorder="1" applyAlignment="1">
      <alignment horizontal="left" vertical="center" wrapText="1"/>
    </xf>
    <xf numFmtId="172" fontId="60" fillId="2" borderId="31" xfId="5" applyNumberFormat="1" applyFont="1" applyFill="1" applyBorder="1" applyAlignment="1">
      <alignment horizontal="left" vertical="center" wrapText="1"/>
    </xf>
    <xf numFmtId="172" fontId="60" fillId="2" borderId="42" xfId="5" applyNumberFormat="1" applyFont="1" applyFill="1" applyBorder="1" applyAlignment="1">
      <alignment horizontal="left" vertical="center" wrapText="1"/>
    </xf>
    <xf numFmtId="172" fontId="152" fillId="2" borderId="20" xfId="0" applyNumberFormat="1" applyFont="1" applyFill="1" applyBorder="1" applyAlignment="1">
      <alignment horizontal="right"/>
    </xf>
    <xf numFmtId="172" fontId="72" fillId="2" borderId="76" xfId="5" applyNumberFormat="1" applyFont="1" applyFill="1" applyBorder="1" applyAlignment="1">
      <alignment horizontal="left" vertical="center"/>
    </xf>
    <xf numFmtId="172" fontId="72" fillId="2" borderId="32" xfId="5" applyNumberFormat="1" applyFont="1" applyFill="1" applyBorder="1" applyAlignment="1">
      <alignment horizontal="left" vertical="center"/>
    </xf>
    <xf numFmtId="172" fontId="72" fillId="2" borderId="77" xfId="5" applyNumberFormat="1" applyFont="1" applyFill="1" applyBorder="1" applyAlignment="1">
      <alignment horizontal="left" vertical="center"/>
    </xf>
    <xf numFmtId="172" fontId="89" fillId="2" borderId="16" xfId="0" applyNumberFormat="1" applyFont="1" applyFill="1" applyBorder="1" applyAlignment="1">
      <alignment horizontal="center" vertical="center"/>
    </xf>
    <xf numFmtId="172" fontId="89" fillId="2" borderId="17" xfId="0" applyNumberFormat="1" applyFont="1" applyFill="1" applyBorder="1" applyAlignment="1">
      <alignment horizontal="center" vertical="center"/>
    </xf>
    <xf numFmtId="172" fontId="89" fillId="2" borderId="18" xfId="0" applyNumberFormat="1" applyFont="1" applyFill="1" applyBorder="1" applyAlignment="1">
      <alignment horizontal="center" vertical="center"/>
    </xf>
    <xf numFmtId="172" fontId="72" fillId="2" borderId="70" xfId="5" applyNumberFormat="1" applyFont="1" applyFill="1" applyBorder="1" applyAlignment="1">
      <alignment horizontal="center" vertical="center"/>
    </xf>
    <xf numFmtId="172" fontId="72" fillId="2" borderId="72" xfId="5" applyNumberFormat="1" applyFont="1" applyFill="1" applyBorder="1" applyAlignment="1">
      <alignment horizontal="center" vertical="center"/>
    </xf>
    <xf numFmtId="172" fontId="72" fillId="2" borderId="85" xfId="5" applyNumberFormat="1" applyFont="1" applyFill="1" applyBorder="1" applyAlignment="1">
      <alignment horizontal="center" vertical="center"/>
    </xf>
    <xf numFmtId="172" fontId="72" fillId="2" borderId="84" xfId="5" applyNumberFormat="1" applyFont="1" applyFill="1" applyBorder="1" applyAlignment="1">
      <alignment horizontal="center" vertical="center"/>
    </xf>
    <xf numFmtId="172" fontId="78" fillId="2" borderId="43" xfId="5" applyNumberFormat="1" applyFont="1" applyFill="1" applyBorder="1" applyAlignment="1">
      <alignment horizontal="center" vertical="center"/>
    </xf>
    <xf numFmtId="172" fontId="78" fillId="2" borderId="20" xfId="5" applyNumberFormat="1" applyFont="1" applyFill="1" applyBorder="1" applyAlignment="1">
      <alignment horizontal="center" vertical="center"/>
    </xf>
    <xf numFmtId="172" fontId="78" fillId="2" borderId="26" xfId="5" applyNumberFormat="1" applyFont="1" applyFill="1" applyBorder="1" applyAlignment="1">
      <alignment horizontal="center" vertical="center"/>
    </xf>
    <xf numFmtId="172" fontId="66" fillId="2" borderId="20" xfId="0" applyNumberFormat="1" applyFont="1" applyFill="1" applyBorder="1" applyAlignment="1">
      <alignment horizontal="left" vertical="center"/>
    </xf>
    <xf numFmtId="172" fontId="66" fillId="2" borderId="26" xfId="0" applyNumberFormat="1" applyFont="1" applyFill="1" applyBorder="1" applyAlignment="1">
      <alignment horizontal="left" vertical="center"/>
    </xf>
    <xf numFmtId="172" fontId="60" fillId="2" borderId="36" xfId="0" applyNumberFormat="1" applyFont="1" applyFill="1" applyBorder="1" applyAlignment="1">
      <alignment horizontal="center" vertical="center"/>
    </xf>
    <xf numFmtId="172" fontId="60" fillId="2" borderId="37" xfId="0" applyNumberFormat="1" applyFont="1" applyFill="1" applyBorder="1" applyAlignment="1">
      <alignment horizontal="center" vertical="center"/>
    </xf>
    <xf numFmtId="172" fontId="60" fillId="2" borderId="102" xfId="0" applyNumberFormat="1" applyFont="1" applyFill="1" applyBorder="1" applyAlignment="1">
      <alignment horizontal="center" vertical="center"/>
    </xf>
    <xf numFmtId="172" fontId="92" fillId="2" borderId="0" xfId="0" applyNumberFormat="1" applyFont="1" applyFill="1" applyAlignment="1">
      <alignment horizontal="center" wrapText="1"/>
    </xf>
    <xf numFmtId="172" fontId="60" fillId="2" borderId="76" xfId="0" applyNumberFormat="1" applyFont="1" applyFill="1" applyBorder="1" applyAlignment="1">
      <alignment horizontal="center" vertical="center"/>
    </xf>
    <xf numFmtId="172" fontId="60" fillId="2" borderId="32" xfId="0" applyNumberFormat="1" applyFont="1" applyFill="1" applyBorder="1" applyAlignment="1">
      <alignment horizontal="center" vertical="center"/>
    </xf>
    <xf numFmtId="172" fontId="60" fillId="2" borderId="69" xfId="0" applyNumberFormat="1" applyFont="1" applyFill="1" applyBorder="1" applyAlignment="1">
      <alignment horizontal="center" vertical="center"/>
    </xf>
    <xf numFmtId="172" fontId="72" fillId="2" borderId="101" xfId="5" applyNumberFormat="1" applyFont="1" applyFill="1" applyBorder="1" applyAlignment="1">
      <alignment horizontal="center" vertical="center"/>
    </xf>
    <xf numFmtId="172" fontId="57" fillId="2" borderId="26" xfId="0" applyNumberFormat="1" applyFont="1" applyFill="1" applyBorder="1" applyAlignment="1">
      <alignment horizontal="center"/>
    </xf>
    <xf numFmtId="172" fontId="57" fillId="2" borderId="86" xfId="0" applyNumberFormat="1" applyFont="1" applyFill="1" applyBorder="1" applyAlignment="1">
      <alignment horizontal="center"/>
    </xf>
    <xf numFmtId="172" fontId="57" fillId="2" borderId="11" xfId="0" applyNumberFormat="1" applyFont="1" applyFill="1" applyBorder="1" applyAlignment="1">
      <alignment horizontal="center"/>
    </xf>
    <xf numFmtId="172" fontId="57" fillId="2" borderId="82" xfId="0" applyNumberFormat="1" applyFont="1" applyFill="1" applyBorder="1" applyAlignment="1">
      <alignment horizontal="center"/>
    </xf>
    <xf numFmtId="172" fontId="57" fillId="2" borderId="75" xfId="0" applyNumberFormat="1" applyFont="1" applyFill="1" applyBorder="1" applyAlignment="1">
      <alignment horizontal="center"/>
    </xf>
    <xf numFmtId="172" fontId="57" fillId="2" borderId="76" xfId="0" applyNumberFormat="1" applyFont="1" applyFill="1" applyBorder="1" applyAlignment="1">
      <alignment horizontal="center"/>
    </xf>
    <xf numFmtId="172" fontId="57" fillId="2" borderId="69" xfId="0" applyNumberFormat="1" applyFont="1" applyFill="1" applyBorder="1" applyAlignment="1">
      <alignment horizontal="center"/>
    </xf>
    <xf numFmtId="172" fontId="151" fillId="2" borderId="36" xfId="5" applyNumberFormat="1" applyFont="1" applyFill="1" applyBorder="1" applyAlignment="1">
      <alignment horizontal="right" vertical="center" wrapText="1"/>
    </xf>
    <xf numFmtId="172" fontId="151" fillId="2" borderId="37" xfId="5" applyNumberFormat="1" applyFont="1" applyFill="1" applyBorder="1" applyAlignment="1">
      <alignment horizontal="right" vertical="center" wrapText="1"/>
    </xf>
    <xf numFmtId="172" fontId="151" fillId="2" borderId="38" xfId="5" applyNumberFormat="1" applyFont="1" applyFill="1" applyBorder="1" applyAlignment="1">
      <alignment horizontal="right" vertical="center" wrapText="1"/>
    </xf>
    <xf numFmtId="172" fontId="72" fillId="2" borderId="23" xfId="5" applyNumberFormat="1" applyFont="1" applyFill="1" applyBorder="1" applyAlignment="1">
      <alignment horizontal="center" vertical="center" textRotation="90"/>
    </xf>
    <xf numFmtId="172" fontId="72" fillId="2" borderId="87" xfId="5" applyNumberFormat="1" applyFont="1" applyFill="1" applyBorder="1" applyAlignment="1">
      <alignment horizontal="center" vertical="center" textRotation="90"/>
    </xf>
    <xf numFmtId="172" fontId="72" fillId="2" borderId="43" xfId="5" applyNumberFormat="1" applyFont="1" applyFill="1" applyBorder="1" applyAlignment="1">
      <alignment horizontal="center" vertical="center" textRotation="90"/>
    </xf>
    <xf numFmtId="172" fontId="62" fillId="2" borderId="36" xfId="5" applyNumberFormat="1" applyFont="1" applyFill="1" applyBorder="1" applyAlignment="1">
      <alignment horizontal="right" vertical="center" wrapText="1"/>
    </xf>
    <xf numFmtId="172" fontId="62" fillId="2" borderId="37" xfId="5" applyNumberFormat="1" applyFont="1" applyFill="1" applyBorder="1" applyAlignment="1">
      <alignment horizontal="right" vertical="center" wrapText="1"/>
    </xf>
    <xf numFmtId="172" fontId="62" fillId="2" borderId="38" xfId="5" applyNumberFormat="1" applyFont="1" applyFill="1" applyBorder="1" applyAlignment="1">
      <alignment horizontal="right" vertical="center" wrapText="1"/>
    </xf>
    <xf numFmtId="172" fontId="153" fillId="2" borderId="36" xfId="5" applyNumberFormat="1" applyFont="1" applyFill="1" applyBorder="1" applyAlignment="1">
      <alignment horizontal="right" vertical="center"/>
    </xf>
    <xf numFmtId="172" fontId="153" fillId="2" borderId="37" xfId="5" applyNumberFormat="1" applyFont="1" applyFill="1" applyBorder="1" applyAlignment="1">
      <alignment horizontal="right" vertical="center"/>
    </xf>
    <xf numFmtId="172" fontId="153" fillId="2" borderId="38" xfId="5" applyNumberFormat="1" applyFont="1" applyFill="1" applyBorder="1" applyAlignment="1">
      <alignment horizontal="right" vertical="center"/>
    </xf>
    <xf numFmtId="172" fontId="153" fillId="2" borderId="36" xfId="5" applyNumberFormat="1" applyFont="1" applyFill="1" applyBorder="1" applyAlignment="1">
      <alignment horizontal="right" vertical="center" wrapText="1"/>
    </xf>
    <xf numFmtId="172" fontId="153" fillId="2" borderId="37" xfId="5" applyNumberFormat="1" applyFont="1" applyFill="1" applyBorder="1" applyAlignment="1">
      <alignment horizontal="right" vertical="center" wrapText="1"/>
    </xf>
    <xf numFmtId="172" fontId="153" fillId="2" borderId="38" xfId="5" applyNumberFormat="1" applyFont="1" applyFill="1" applyBorder="1" applyAlignment="1">
      <alignment horizontal="right" vertical="center" wrapText="1"/>
    </xf>
    <xf numFmtId="172" fontId="153" fillId="2" borderId="36" xfId="5" applyNumberFormat="1" applyFont="1" applyFill="1" applyBorder="1" applyAlignment="1">
      <alignment horizontal="center" vertical="center" wrapText="1"/>
    </xf>
    <xf numFmtId="172" fontId="153" fillId="2" borderId="37" xfId="5" applyNumberFormat="1" applyFont="1" applyFill="1" applyBorder="1" applyAlignment="1">
      <alignment horizontal="center" vertical="center" wrapText="1"/>
    </xf>
    <xf numFmtId="172" fontId="153" fillId="2" borderId="38" xfId="5" applyNumberFormat="1" applyFont="1" applyFill="1" applyBorder="1" applyAlignment="1">
      <alignment horizontal="center" vertical="center" wrapText="1"/>
    </xf>
    <xf numFmtId="172" fontId="75" fillId="13" borderId="20" xfId="5" applyNumberFormat="1" applyFont="1" applyFill="1" applyBorder="1" applyAlignment="1">
      <alignment horizontal="center" vertical="center" wrapText="1"/>
    </xf>
    <xf numFmtId="0" fontId="0" fillId="2" borderId="37" xfId="0" applyFill="1" applyBorder="1" applyAlignment="1">
      <alignment horizontal="left" vertical="center" wrapText="1"/>
    </xf>
    <xf numFmtId="0" fontId="0" fillId="2" borderId="38" xfId="0" applyFill="1" applyBorder="1" applyAlignment="1">
      <alignment horizontal="left" vertical="center" wrapText="1"/>
    </xf>
    <xf numFmtId="172" fontId="60" fillId="2" borderId="36" xfId="5" applyNumberFormat="1" applyFont="1" applyFill="1" applyBorder="1" applyAlignment="1">
      <alignment horizontal="left" vertical="center"/>
    </xf>
    <xf numFmtId="172" fontId="60" fillId="2" borderId="37" xfId="5" applyNumberFormat="1" applyFont="1" applyFill="1" applyBorder="1" applyAlignment="1">
      <alignment horizontal="left" vertical="center"/>
    </xf>
    <xf numFmtId="172" fontId="60" fillId="2" borderId="38" xfId="5" applyNumberFormat="1" applyFont="1" applyFill="1" applyBorder="1" applyAlignment="1">
      <alignment horizontal="left" vertical="center"/>
    </xf>
    <xf numFmtId="172" fontId="153" fillId="2" borderId="20" xfId="0" applyNumberFormat="1" applyFont="1" applyFill="1" applyBorder="1" applyAlignment="1">
      <alignment horizontal="right" vertical="center"/>
    </xf>
    <xf numFmtId="172" fontId="154" fillId="13" borderId="20" xfId="5" applyNumberFormat="1" applyFont="1" applyFill="1" applyBorder="1" applyAlignment="1">
      <alignment horizontal="center" vertical="center" wrapText="1"/>
    </xf>
    <xf numFmtId="172" fontId="151" fillId="2" borderId="39" xfId="0" applyNumberFormat="1" applyFont="1" applyFill="1" applyBorder="1" applyAlignment="1">
      <alignment horizontal="right"/>
    </xf>
    <xf numFmtId="172" fontId="151" fillId="2" borderId="28" xfId="0" applyNumberFormat="1" applyFont="1" applyFill="1" applyBorder="1" applyAlignment="1">
      <alignment horizontal="right"/>
    </xf>
    <xf numFmtId="172" fontId="151" fillId="2" borderId="40" xfId="0" applyNumberFormat="1" applyFont="1" applyFill="1" applyBorder="1" applyAlignment="1">
      <alignment horizontal="right"/>
    </xf>
    <xf numFmtId="172" fontId="153" fillId="2" borderId="20" xfId="0" applyNumberFormat="1" applyFont="1" applyFill="1" applyBorder="1" applyAlignment="1">
      <alignment horizontal="center"/>
    </xf>
    <xf numFmtId="172" fontId="72" fillId="2" borderId="44" xfId="5" applyNumberFormat="1" applyFont="1" applyFill="1" applyBorder="1" applyAlignment="1">
      <alignment horizontal="center" vertical="center" textRotation="90"/>
    </xf>
    <xf numFmtId="172" fontId="72" fillId="2" borderId="100" xfId="5" applyNumberFormat="1" applyFont="1" applyFill="1" applyBorder="1" applyAlignment="1">
      <alignment horizontal="center" vertical="center" textRotation="90"/>
    </xf>
    <xf numFmtId="172" fontId="72" fillId="2" borderId="99" xfId="5" applyNumberFormat="1" applyFont="1" applyFill="1" applyBorder="1" applyAlignment="1">
      <alignment horizontal="center" vertical="center" textRotation="90"/>
    </xf>
    <xf numFmtId="172" fontId="86" fillId="2" borderId="84" xfId="5" applyNumberFormat="1" applyFont="1" applyFill="1" applyBorder="1" applyAlignment="1">
      <alignment horizontal="center" vertical="center"/>
    </xf>
    <xf numFmtId="172" fontId="86" fillId="2" borderId="72" xfId="5" applyNumberFormat="1" applyFont="1" applyFill="1" applyBorder="1" applyAlignment="1">
      <alignment horizontal="center" vertical="center"/>
    </xf>
    <xf numFmtId="172" fontId="86" fillId="2" borderId="85" xfId="5" applyNumberFormat="1" applyFont="1" applyFill="1" applyBorder="1" applyAlignment="1">
      <alignment horizontal="center" vertical="center"/>
    </xf>
    <xf numFmtId="172" fontId="72" fillId="2" borderId="84" xfId="5" applyNumberFormat="1" applyFont="1" applyFill="1" applyBorder="1" applyAlignment="1">
      <alignment horizontal="center" vertical="center" wrapText="1"/>
    </xf>
    <xf numFmtId="172" fontId="72" fillId="2" borderId="72" xfId="5" applyNumberFormat="1" applyFont="1" applyFill="1" applyBorder="1" applyAlignment="1">
      <alignment horizontal="center" vertical="center" wrapText="1"/>
    </xf>
    <xf numFmtId="172" fontId="72" fillId="2" borderId="85" xfId="5" applyNumberFormat="1" applyFont="1" applyFill="1" applyBorder="1" applyAlignment="1">
      <alignment horizontal="center" vertical="center" wrapText="1"/>
    </xf>
    <xf numFmtId="172" fontId="72" fillId="2" borderId="20" xfId="5" applyNumberFormat="1" applyFont="1" applyFill="1" applyBorder="1" applyAlignment="1">
      <alignment horizontal="center" vertical="center" textRotation="90"/>
    </xf>
    <xf numFmtId="172" fontId="87" fillId="13" borderId="20" xfId="5" applyNumberFormat="1" applyFont="1" applyFill="1" applyBorder="1" applyAlignment="1">
      <alignment horizontal="center" vertical="center" wrapText="1"/>
    </xf>
    <xf numFmtId="172" fontId="87" fillId="13" borderId="36" xfId="5" applyNumberFormat="1" applyFont="1" applyFill="1" applyBorder="1" applyAlignment="1">
      <alignment horizontal="center" vertical="center" wrapText="1"/>
    </xf>
    <xf numFmtId="172" fontId="87" fillId="13" borderId="37" xfId="5" applyNumberFormat="1" applyFont="1" applyFill="1" applyBorder="1" applyAlignment="1">
      <alignment horizontal="center" vertical="center" wrapText="1"/>
    </xf>
    <xf numFmtId="172" fontId="87" fillId="13" borderId="38" xfId="5" applyNumberFormat="1" applyFont="1" applyFill="1" applyBorder="1" applyAlignment="1">
      <alignment horizontal="center" vertical="center" wrapText="1"/>
    </xf>
    <xf numFmtId="172" fontId="151" fillId="2" borderId="36" xfId="5" applyNumberFormat="1" applyFont="1" applyFill="1" applyBorder="1" applyAlignment="1">
      <alignment horizontal="right" vertical="center"/>
    </xf>
    <xf numFmtId="172" fontId="151" fillId="2" borderId="37" xfId="5" applyNumberFormat="1" applyFont="1" applyFill="1" applyBorder="1" applyAlignment="1">
      <alignment horizontal="right" vertical="center"/>
    </xf>
    <xf numFmtId="172" fontId="151" fillId="2" borderId="38" xfId="5" applyNumberFormat="1" applyFont="1" applyFill="1" applyBorder="1" applyAlignment="1">
      <alignment horizontal="right" vertical="center"/>
    </xf>
    <xf numFmtId="172" fontId="72" fillId="2" borderId="68" xfId="5" applyNumberFormat="1" applyFont="1" applyFill="1" applyBorder="1" applyAlignment="1">
      <alignment horizontal="left" vertical="center"/>
    </xf>
    <xf numFmtId="172" fontId="72" fillId="2" borderId="3" xfId="5" applyNumberFormat="1" applyFont="1" applyFill="1" applyBorder="1" applyAlignment="1">
      <alignment horizontal="left" vertical="center"/>
    </xf>
    <xf numFmtId="172" fontId="72" fillId="2" borderId="30" xfId="5" applyNumberFormat="1" applyFont="1" applyFill="1" applyBorder="1" applyAlignment="1">
      <alignment horizontal="left" vertical="center"/>
    </xf>
    <xf numFmtId="172" fontId="72" fillId="2" borderId="16" xfId="5" applyNumberFormat="1" applyFont="1" applyFill="1" applyBorder="1" applyAlignment="1">
      <alignment horizontal="center" vertical="center" textRotation="90"/>
    </xf>
    <xf numFmtId="172" fontId="72" fillId="2" borderId="19" xfId="5" applyNumberFormat="1" applyFont="1" applyFill="1" applyBorder="1" applyAlignment="1">
      <alignment horizontal="center" vertical="center" textRotation="90"/>
    </xf>
    <xf numFmtId="172" fontId="72" fillId="2" borderId="25" xfId="5" applyNumberFormat="1" applyFont="1" applyFill="1" applyBorder="1" applyAlignment="1">
      <alignment horizontal="center" vertical="center" textRotation="90"/>
    </xf>
    <xf numFmtId="172" fontId="60" fillId="2" borderId="84" xfId="5" applyNumberFormat="1" applyFont="1" applyFill="1" applyBorder="1" applyAlignment="1">
      <alignment horizontal="left" vertical="center"/>
    </xf>
    <xf numFmtId="172" fontId="60" fillId="2" borderId="72" xfId="5" applyNumberFormat="1" applyFont="1" applyFill="1" applyBorder="1" applyAlignment="1">
      <alignment horizontal="left" vertical="center"/>
    </xf>
    <xf numFmtId="172" fontId="60" fillId="2" borderId="85" xfId="5" applyNumberFormat="1" applyFont="1" applyFill="1" applyBorder="1" applyAlignment="1">
      <alignment horizontal="left" vertical="center"/>
    </xf>
    <xf numFmtId="172" fontId="151" fillId="2" borderId="84" xfId="5" applyNumberFormat="1" applyFont="1" applyFill="1" applyBorder="1" applyAlignment="1">
      <alignment horizontal="right" vertical="center"/>
    </xf>
    <xf numFmtId="172" fontId="151" fillId="2" borderId="72" xfId="5" applyNumberFormat="1" applyFont="1" applyFill="1" applyBorder="1" applyAlignment="1">
      <alignment horizontal="right" vertical="center"/>
    </xf>
    <xf numFmtId="172" fontId="151" fillId="2" borderId="85" xfId="5" applyNumberFormat="1" applyFont="1" applyFill="1" applyBorder="1" applyAlignment="1">
      <alignment horizontal="right" vertical="center"/>
    </xf>
    <xf numFmtId="172" fontId="72" fillId="2" borderId="97" xfId="5" applyNumberFormat="1" applyFont="1" applyFill="1" applyBorder="1" applyAlignment="1">
      <alignment horizontal="center" vertical="center" textRotation="90"/>
    </xf>
    <xf numFmtId="172" fontId="60" fillId="2" borderId="36" xfId="0" applyNumberFormat="1" applyFont="1" applyFill="1" applyBorder="1" applyAlignment="1">
      <alignment horizontal="left" vertical="center" wrapText="1"/>
    </xf>
    <xf numFmtId="172" fontId="60" fillId="2" borderId="37" xfId="0" applyNumberFormat="1" applyFont="1" applyFill="1" applyBorder="1" applyAlignment="1">
      <alignment horizontal="left" vertical="center" wrapText="1"/>
    </xf>
    <xf numFmtId="172" fontId="60" fillId="2" borderId="38" xfId="0" applyNumberFormat="1" applyFont="1" applyFill="1" applyBorder="1" applyAlignment="1">
      <alignment horizontal="left" vertical="center" wrapText="1"/>
    </xf>
    <xf numFmtId="172" fontId="60" fillId="2" borderId="76" xfId="5" applyNumberFormat="1" applyFont="1" applyFill="1" applyBorder="1" applyAlignment="1">
      <alignment horizontal="left" vertical="center" wrapText="1"/>
    </xf>
    <xf numFmtId="172" fontId="60" fillId="2" borderId="32" xfId="5" applyNumberFormat="1" applyFont="1" applyFill="1" applyBorder="1" applyAlignment="1">
      <alignment horizontal="left" vertical="center" wrapText="1"/>
    </xf>
    <xf numFmtId="172" fontId="60" fillId="2" borderId="77" xfId="5" applyNumberFormat="1" applyFont="1" applyFill="1" applyBorder="1" applyAlignment="1">
      <alignment horizontal="left" vertical="center" wrapText="1"/>
    </xf>
    <xf numFmtId="172" fontId="151" fillId="2" borderId="76" xfId="5" applyNumberFormat="1" applyFont="1" applyFill="1" applyBorder="1" applyAlignment="1">
      <alignment horizontal="right" vertical="center"/>
    </xf>
    <xf numFmtId="172" fontId="151" fillId="2" borderId="32" xfId="5" applyNumberFormat="1" applyFont="1" applyFill="1" applyBorder="1" applyAlignment="1">
      <alignment horizontal="right" vertical="center"/>
    </xf>
    <xf numFmtId="172" fontId="151" fillId="2" borderId="77" xfId="5" applyNumberFormat="1" applyFont="1" applyFill="1" applyBorder="1" applyAlignment="1">
      <alignment horizontal="right" vertical="center"/>
    </xf>
    <xf numFmtId="172" fontId="152" fillId="2" borderId="76" xfId="5" applyNumberFormat="1" applyFont="1" applyFill="1" applyBorder="1" applyAlignment="1">
      <alignment horizontal="right" vertical="center" wrapText="1"/>
    </xf>
    <xf numFmtId="172" fontId="152" fillId="2" borderId="32" xfId="5" applyNumberFormat="1" applyFont="1" applyFill="1" applyBorder="1" applyAlignment="1">
      <alignment horizontal="right" vertical="center" wrapText="1"/>
    </xf>
    <xf numFmtId="172" fontId="152" fillId="2" borderId="77" xfId="5" applyNumberFormat="1" applyFont="1" applyFill="1" applyBorder="1" applyAlignment="1">
      <alignment horizontal="right" vertical="center" wrapText="1"/>
    </xf>
    <xf numFmtId="172" fontId="72" fillId="2" borderId="8" xfId="5" applyNumberFormat="1" applyFont="1" applyFill="1" applyBorder="1" applyAlignment="1">
      <alignment horizontal="center" vertical="center" textRotation="90"/>
    </xf>
    <xf numFmtId="172" fontId="60" fillId="2" borderId="84" xfId="5" applyNumberFormat="1" applyFont="1" applyFill="1" applyBorder="1" applyAlignment="1">
      <alignment horizontal="left" vertical="center" wrapText="1"/>
    </xf>
    <xf numFmtId="172" fontId="60" fillId="2" borderId="72" xfId="5" applyNumberFormat="1" applyFont="1" applyFill="1" applyBorder="1" applyAlignment="1">
      <alignment horizontal="left" vertical="center" wrapText="1"/>
    </xf>
    <xf numFmtId="172" fontId="60" fillId="2" borderId="85" xfId="5" applyNumberFormat="1" applyFont="1" applyFill="1" applyBorder="1" applyAlignment="1">
      <alignment horizontal="left" vertical="center" wrapText="1"/>
    </xf>
    <xf numFmtId="172" fontId="151" fillId="2" borderId="17" xfId="5" applyNumberFormat="1" applyFont="1" applyFill="1" applyBorder="1" applyAlignment="1">
      <alignment horizontal="right" vertical="center"/>
    </xf>
    <xf numFmtId="172" fontId="151" fillId="2" borderId="84" xfId="5" applyNumberFormat="1" applyFont="1" applyFill="1" applyBorder="1" applyAlignment="1">
      <alignment horizontal="right" vertical="center" wrapText="1"/>
    </xf>
    <xf numFmtId="172" fontId="151" fillId="2" borderId="72" xfId="5" applyNumberFormat="1" applyFont="1" applyFill="1" applyBorder="1" applyAlignment="1">
      <alignment horizontal="right" vertical="center" wrapText="1"/>
    </xf>
    <xf numFmtId="172" fontId="151" fillId="2" borderId="85" xfId="5" applyNumberFormat="1" applyFont="1" applyFill="1" applyBorder="1" applyAlignment="1">
      <alignment horizontal="right" vertical="center" wrapText="1"/>
    </xf>
    <xf numFmtId="172" fontId="60" fillId="2" borderId="39" xfId="5" applyNumberFormat="1" applyFont="1" applyFill="1" applyBorder="1" applyAlignment="1">
      <alignment horizontal="left" vertical="center"/>
    </xf>
    <xf numFmtId="172" fontId="60" fillId="2" borderId="28" xfId="5" applyNumberFormat="1" applyFont="1" applyFill="1" applyBorder="1" applyAlignment="1">
      <alignment horizontal="left" vertical="center"/>
    </xf>
    <xf numFmtId="172" fontId="60" fillId="2" borderId="40" xfId="5" applyNumberFormat="1" applyFont="1" applyFill="1" applyBorder="1" applyAlignment="1">
      <alignment horizontal="left" vertical="center"/>
    </xf>
    <xf numFmtId="172" fontId="72" fillId="2" borderId="68" xfId="5" applyNumberFormat="1" applyFont="1" applyFill="1" applyBorder="1" applyAlignment="1">
      <alignment horizontal="left" vertical="center" wrapText="1"/>
    </xf>
    <xf numFmtId="172" fontId="72" fillId="2" borderId="3" xfId="5" applyNumberFormat="1" applyFont="1" applyFill="1" applyBorder="1" applyAlignment="1">
      <alignment horizontal="left" vertical="center" wrapText="1"/>
    </xf>
    <xf numFmtId="172" fontId="72" fillId="2" borderId="30" xfId="5" applyNumberFormat="1" applyFont="1" applyFill="1" applyBorder="1" applyAlignment="1">
      <alignment horizontal="left" vertical="center" wrapText="1"/>
    </xf>
    <xf numFmtId="172" fontId="60" fillId="2" borderId="41" xfId="5" applyNumberFormat="1" applyFont="1" applyFill="1" applyBorder="1" applyAlignment="1">
      <alignment horizontal="left" vertical="center"/>
    </xf>
    <xf numFmtId="172" fontId="60" fillId="2" borderId="31" xfId="5" applyNumberFormat="1" applyFont="1" applyFill="1" applyBorder="1" applyAlignment="1">
      <alignment horizontal="left" vertical="center"/>
    </xf>
    <xf numFmtId="172" fontId="60" fillId="2" borderId="42" xfId="5" applyNumberFormat="1" applyFont="1" applyFill="1" applyBorder="1" applyAlignment="1">
      <alignment horizontal="left" vertical="center"/>
    </xf>
    <xf numFmtId="172" fontId="151" fillId="2" borderId="20" xfId="5" applyNumberFormat="1" applyFont="1" applyFill="1" applyBorder="1" applyAlignment="1">
      <alignment horizontal="right" vertical="center"/>
    </xf>
    <xf numFmtId="172" fontId="81" fillId="13" borderId="36" xfId="5" applyNumberFormat="1" applyFont="1" applyFill="1" applyBorder="1" applyAlignment="1">
      <alignment horizontal="center" vertical="center" wrapText="1"/>
    </xf>
    <xf numFmtId="172" fontId="81" fillId="13" borderId="37" xfId="5" applyNumberFormat="1" applyFont="1" applyFill="1" applyBorder="1" applyAlignment="1">
      <alignment horizontal="center" vertical="center" wrapText="1"/>
    </xf>
    <xf numFmtId="172" fontId="81" fillId="13" borderId="38" xfId="5" applyNumberFormat="1" applyFont="1" applyFill="1" applyBorder="1" applyAlignment="1">
      <alignment horizontal="center" vertical="center" wrapText="1"/>
    </xf>
    <xf numFmtId="172" fontId="71" fillId="2" borderId="24" xfId="5" applyNumberFormat="1" applyFont="1" applyFill="1" applyBorder="1" applyAlignment="1">
      <alignment horizontal="center" vertical="center"/>
    </xf>
    <xf numFmtId="172" fontId="71" fillId="2" borderId="67" xfId="5" applyNumberFormat="1" applyFont="1" applyFill="1" applyBorder="1" applyAlignment="1">
      <alignment horizontal="center" vertical="center"/>
    </xf>
    <xf numFmtId="172" fontId="60" fillId="2" borderId="36" xfId="5" applyNumberFormat="1" applyFont="1" applyFill="1" applyBorder="1" applyAlignment="1">
      <alignment vertical="center" wrapText="1"/>
    </xf>
    <xf numFmtId="172" fontId="60" fillId="2" borderId="37" xfId="5" applyNumberFormat="1" applyFont="1" applyFill="1" applyBorder="1" applyAlignment="1">
      <alignment vertical="center" wrapText="1"/>
    </xf>
    <xf numFmtId="172" fontId="60" fillId="2" borderId="38" xfId="5" applyNumberFormat="1" applyFont="1" applyFill="1" applyBorder="1" applyAlignment="1">
      <alignment vertical="center" wrapText="1"/>
    </xf>
    <xf numFmtId="172" fontId="61" fillId="2" borderId="23" xfId="5" applyNumberFormat="1" applyFont="1" applyFill="1" applyBorder="1" applyAlignment="1">
      <alignment horizontal="center" vertical="center"/>
    </xf>
    <xf numFmtId="172" fontId="61" fillId="2" borderId="43" xfId="5" applyNumberFormat="1" applyFont="1" applyFill="1" applyBorder="1" applyAlignment="1">
      <alignment horizontal="center" vertical="center"/>
    </xf>
    <xf numFmtId="172" fontId="151" fillId="2" borderId="39" xfId="0" applyNumberFormat="1" applyFont="1" applyFill="1" applyBorder="1" applyAlignment="1">
      <alignment horizontal="right" vertical="center"/>
    </xf>
    <xf numFmtId="172" fontId="151" fillId="2" borderId="40" xfId="0" applyNumberFormat="1" applyFont="1" applyFill="1" applyBorder="1" applyAlignment="1">
      <alignment horizontal="right" vertical="center"/>
    </xf>
    <xf numFmtId="172" fontId="151" fillId="2" borderId="41" xfId="0" applyNumberFormat="1" applyFont="1" applyFill="1" applyBorder="1" applyAlignment="1">
      <alignment horizontal="right" vertical="center"/>
    </xf>
    <xf numFmtId="172" fontId="151" fillId="2" borderId="42" xfId="0" applyNumberFormat="1" applyFont="1" applyFill="1" applyBorder="1" applyAlignment="1">
      <alignment horizontal="right" vertical="center"/>
    </xf>
    <xf numFmtId="172" fontId="151" fillId="2" borderId="41" xfId="0" applyNumberFormat="1" applyFont="1" applyFill="1" applyBorder="1" applyAlignment="1">
      <alignment horizontal="right"/>
    </xf>
    <xf numFmtId="172" fontId="151" fillId="2" borderId="42" xfId="0" applyNumberFormat="1" applyFont="1" applyFill="1" applyBorder="1" applyAlignment="1">
      <alignment horizontal="right"/>
    </xf>
    <xf numFmtId="172" fontId="151" fillId="2" borderId="39" xfId="1" applyNumberFormat="1" applyFont="1" applyFill="1" applyBorder="1" applyAlignment="1">
      <alignment horizontal="right" vertical="center" wrapText="1"/>
    </xf>
    <xf numFmtId="172" fontId="151" fillId="2" borderId="41" xfId="1" applyNumberFormat="1" applyFont="1" applyFill="1" applyBorder="1" applyAlignment="1">
      <alignment horizontal="right" vertical="center" wrapText="1"/>
    </xf>
    <xf numFmtId="172" fontId="151" fillId="2" borderId="39" xfId="1" applyNumberFormat="1" applyFont="1" applyFill="1" applyBorder="1" applyAlignment="1">
      <alignment horizontal="right" vertical="center"/>
    </xf>
    <xf numFmtId="172" fontId="151" fillId="2" borderId="40" xfId="1" applyNumberFormat="1" applyFont="1" applyFill="1" applyBorder="1" applyAlignment="1">
      <alignment horizontal="right" vertical="center"/>
    </xf>
    <xf numFmtId="172" fontId="151" fillId="2" borderId="41" xfId="1" applyNumberFormat="1" applyFont="1" applyFill="1" applyBorder="1" applyAlignment="1">
      <alignment horizontal="right" vertical="center"/>
    </xf>
    <xf numFmtId="172" fontId="151" fillId="2" borderId="42" xfId="1" applyNumberFormat="1" applyFont="1" applyFill="1" applyBorder="1" applyAlignment="1">
      <alignment horizontal="right" vertical="center"/>
    </xf>
    <xf numFmtId="172" fontId="72" fillId="2" borderId="33" xfId="5" applyNumberFormat="1" applyFont="1" applyFill="1" applyBorder="1" applyAlignment="1">
      <alignment horizontal="center" vertical="center" textRotation="90" wrapText="1"/>
    </xf>
    <xf numFmtId="172" fontId="72" fillId="2" borderId="34" xfId="5" applyNumberFormat="1" applyFont="1" applyFill="1" applyBorder="1" applyAlignment="1">
      <alignment horizontal="center" vertical="center" textRotation="90" wrapText="1"/>
    </xf>
    <xf numFmtId="172" fontId="72" fillId="2" borderId="35" xfId="5" applyNumberFormat="1" applyFont="1" applyFill="1" applyBorder="1" applyAlignment="1">
      <alignment horizontal="center" vertical="center" textRotation="90" wrapText="1"/>
    </xf>
    <xf numFmtId="172" fontId="60" fillId="2" borderId="84" xfId="5" applyNumberFormat="1" applyFont="1" applyFill="1" applyBorder="1" applyAlignment="1">
      <alignment vertical="center" wrapText="1"/>
    </xf>
    <xf numFmtId="172" fontId="60" fillId="2" borderId="72" xfId="5" applyNumberFormat="1" applyFont="1" applyFill="1" applyBorder="1" applyAlignment="1">
      <alignment vertical="center" wrapText="1"/>
    </xf>
    <xf numFmtId="172" fontId="60" fillId="2" borderId="85" xfId="5" applyNumberFormat="1" applyFont="1" applyFill="1" applyBorder="1" applyAlignment="1">
      <alignment vertical="center" wrapText="1"/>
    </xf>
    <xf numFmtId="172" fontId="151" fillId="2" borderId="84" xfId="1" applyNumberFormat="1" applyFont="1" applyFill="1" applyBorder="1" applyAlignment="1">
      <alignment horizontal="right" vertical="center"/>
    </xf>
    <xf numFmtId="172" fontId="151" fillId="2" borderId="85" xfId="1" applyNumberFormat="1" applyFont="1" applyFill="1" applyBorder="1" applyAlignment="1">
      <alignment horizontal="right" vertical="center"/>
    </xf>
    <xf numFmtId="172" fontId="78" fillId="2" borderId="23" xfId="5" applyNumberFormat="1" applyFont="1" applyFill="1" applyBorder="1" applyAlignment="1">
      <alignment horizontal="center" vertical="center"/>
    </xf>
    <xf numFmtId="172" fontId="60" fillId="2" borderId="39" xfId="5" applyNumberFormat="1" applyFont="1" applyFill="1" applyBorder="1" applyAlignment="1">
      <alignment horizontal="left" vertical="center" wrapText="1"/>
    </xf>
    <xf numFmtId="172" fontId="60" fillId="2" borderId="28" xfId="5" applyNumberFormat="1" applyFont="1" applyFill="1" applyBorder="1" applyAlignment="1">
      <alignment horizontal="left" vertical="center" wrapText="1"/>
    </xf>
    <xf numFmtId="172" fontId="60" fillId="2" borderId="40" xfId="5" applyNumberFormat="1" applyFont="1" applyFill="1" applyBorder="1" applyAlignment="1">
      <alignment horizontal="left" vertical="center" wrapText="1"/>
    </xf>
    <xf numFmtId="172" fontId="151" fillId="2" borderId="23" xfId="5" applyNumberFormat="1" applyFont="1" applyFill="1" applyBorder="1" applyAlignment="1">
      <alignment horizontal="right" vertical="center"/>
    </xf>
    <xf numFmtId="172" fontId="151" fillId="2" borderId="39" xfId="5" applyNumberFormat="1" applyFont="1" applyFill="1" applyBorder="1" applyAlignment="1">
      <alignment horizontal="right" vertical="center" wrapText="1"/>
    </xf>
    <xf numFmtId="172" fontId="151" fillId="2" borderId="28" xfId="5" applyNumberFormat="1" applyFont="1" applyFill="1" applyBorder="1" applyAlignment="1">
      <alignment horizontal="right" vertical="center" wrapText="1"/>
    </xf>
    <xf numFmtId="172" fontId="151" fillId="2" borderId="40" xfId="5" applyNumberFormat="1" applyFont="1" applyFill="1" applyBorder="1" applyAlignment="1">
      <alignment horizontal="right" vertical="center" wrapText="1"/>
    </xf>
    <xf numFmtId="172" fontId="152" fillId="2" borderId="36" xfId="5" applyNumberFormat="1" applyFont="1" applyFill="1" applyBorder="1" applyAlignment="1">
      <alignment horizontal="right" vertical="center" wrapText="1"/>
    </xf>
    <xf numFmtId="172" fontId="152" fillId="2" borderId="37" xfId="5" applyNumberFormat="1" applyFont="1" applyFill="1" applyBorder="1" applyAlignment="1">
      <alignment horizontal="right" vertical="center" wrapText="1"/>
    </xf>
    <xf numFmtId="172" fontId="152" fillId="2" borderId="38" xfId="5" applyNumberFormat="1" applyFont="1" applyFill="1" applyBorder="1" applyAlignment="1">
      <alignment horizontal="right" vertical="center" wrapText="1"/>
    </xf>
    <xf numFmtId="172" fontId="152" fillId="2" borderId="36" xfId="5" applyNumberFormat="1" applyFont="1" applyFill="1" applyBorder="1" applyAlignment="1">
      <alignment horizontal="right"/>
    </xf>
    <xf numFmtId="172" fontId="152" fillId="2" borderId="38" xfId="5" applyNumberFormat="1" applyFont="1" applyFill="1" applyBorder="1" applyAlignment="1">
      <alignment horizontal="right"/>
    </xf>
    <xf numFmtId="172" fontId="151" fillId="2" borderId="36" xfId="1" applyNumberFormat="1" applyFont="1" applyFill="1" applyBorder="1" applyAlignment="1">
      <alignment horizontal="right" vertical="center"/>
    </xf>
    <xf numFmtId="172" fontId="151" fillId="2" borderId="38" xfId="1" applyNumberFormat="1" applyFont="1" applyFill="1" applyBorder="1" applyAlignment="1">
      <alignment horizontal="right" vertical="center"/>
    </xf>
    <xf numFmtId="172" fontId="151" fillId="2" borderId="36" xfId="5" applyNumberFormat="1" applyFont="1" applyFill="1" applyBorder="1" applyAlignment="1">
      <alignment horizontal="right"/>
    </xf>
    <xf numFmtId="172" fontId="151" fillId="2" borderId="38" xfId="5" applyNumberFormat="1" applyFont="1" applyFill="1" applyBorder="1" applyAlignment="1">
      <alignment horizontal="right"/>
    </xf>
    <xf numFmtId="172" fontId="76" fillId="2" borderId="0" xfId="5" applyNumberFormat="1" applyFont="1" applyFill="1" applyAlignment="1">
      <alignment horizontal="center"/>
    </xf>
    <xf numFmtId="172" fontId="77" fillId="2" borderId="0" xfId="4" applyNumberFormat="1" applyFont="1" applyFill="1" applyBorder="1" applyAlignment="1">
      <alignment horizontal="center" vertical="center" wrapText="1"/>
    </xf>
    <xf numFmtId="172" fontId="76" fillId="13" borderId="5" xfId="5" applyNumberFormat="1" applyFont="1" applyFill="1" applyBorder="1" applyAlignment="1">
      <alignment horizontal="center" vertical="center"/>
    </xf>
    <xf numFmtId="172" fontId="76" fillId="13" borderId="7" xfId="5" applyNumberFormat="1" applyFont="1" applyFill="1" applyBorder="1" applyAlignment="1">
      <alignment horizontal="center" vertical="center"/>
    </xf>
    <xf numFmtId="172" fontId="76" fillId="13" borderId="8" xfId="5" applyNumberFormat="1" applyFont="1" applyFill="1" applyBorder="1" applyAlignment="1">
      <alignment horizontal="center" vertical="center"/>
    </xf>
    <xf numFmtId="172" fontId="76" fillId="13" borderId="9" xfId="5" applyNumberFormat="1" applyFont="1" applyFill="1" applyBorder="1" applyAlignment="1">
      <alignment horizontal="center" vertical="center"/>
    </xf>
    <xf numFmtId="172" fontId="76" fillId="13" borderId="10" xfId="5" applyNumberFormat="1" applyFont="1" applyFill="1" applyBorder="1" applyAlignment="1">
      <alignment horizontal="center" vertical="center"/>
    </xf>
    <xf numFmtId="172" fontId="76" fillId="13" borderId="12" xfId="5" applyNumberFormat="1" applyFont="1" applyFill="1" applyBorder="1" applyAlignment="1">
      <alignment horizontal="center" vertical="center"/>
    </xf>
    <xf numFmtId="172" fontId="67" fillId="5" borderId="5" xfId="5" applyNumberFormat="1" applyFont="1" applyFill="1" applyBorder="1" applyAlignment="1">
      <alignment horizontal="center" vertical="center"/>
    </xf>
    <xf numFmtId="172" fontId="67" fillId="5" borderId="6" xfId="5" applyNumberFormat="1" applyFont="1" applyFill="1" applyBorder="1" applyAlignment="1">
      <alignment horizontal="center" vertical="center"/>
    </xf>
    <xf numFmtId="172" fontId="67" fillId="5" borderId="8" xfId="5" applyNumberFormat="1" applyFont="1" applyFill="1" applyBorder="1" applyAlignment="1">
      <alignment horizontal="center" vertical="center"/>
    </xf>
    <xf numFmtId="172" fontId="67" fillId="5" borderId="0" xfId="5" applyNumberFormat="1" applyFont="1" applyFill="1" applyAlignment="1">
      <alignment horizontal="center" vertical="center"/>
    </xf>
    <xf numFmtId="172" fontId="67" fillId="5" borderId="10" xfId="5" applyNumberFormat="1" applyFont="1" applyFill="1" applyBorder="1" applyAlignment="1">
      <alignment horizontal="center" vertical="center"/>
    </xf>
    <xf numFmtId="172" fontId="67" fillId="5" borderId="11" xfId="5" applyNumberFormat="1" applyFont="1" applyFill="1" applyBorder="1" applyAlignment="1">
      <alignment horizontal="center" vertical="center"/>
    </xf>
    <xf numFmtId="172" fontId="72" fillId="5" borderId="84" xfId="5" applyNumberFormat="1" applyFont="1" applyFill="1" applyBorder="1" applyAlignment="1">
      <alignment horizontal="center" vertical="center" wrapText="1"/>
    </xf>
    <xf numFmtId="172" fontId="72" fillId="5" borderId="72" xfId="5" applyNumberFormat="1" applyFont="1" applyFill="1" applyBorder="1" applyAlignment="1">
      <alignment horizontal="center" vertical="center" wrapText="1"/>
    </xf>
    <xf numFmtId="172" fontId="72" fillId="5" borderId="85" xfId="5" applyNumberFormat="1" applyFont="1" applyFill="1" applyBorder="1" applyAlignment="1">
      <alignment horizontal="center" vertical="center" wrapText="1"/>
    </xf>
    <xf numFmtId="172" fontId="73" fillId="5" borderId="6" xfId="5" applyNumberFormat="1" applyFont="1" applyFill="1" applyBorder="1" applyAlignment="1">
      <alignment horizontal="center" vertical="center" wrapText="1"/>
    </xf>
    <xf numFmtId="172" fontId="73" fillId="5" borderId="7" xfId="5" applyNumberFormat="1" applyFont="1" applyFill="1" applyBorder="1" applyAlignment="1">
      <alignment horizontal="center" vertical="center" wrapText="1"/>
    </xf>
    <xf numFmtId="172" fontId="73" fillId="5" borderId="0" xfId="5" applyNumberFormat="1" applyFont="1" applyFill="1" applyAlignment="1">
      <alignment horizontal="center" vertical="center" wrapText="1"/>
    </xf>
    <xf numFmtId="172" fontId="73" fillId="5" borderId="9" xfId="5" applyNumberFormat="1" applyFont="1" applyFill="1" applyBorder="1" applyAlignment="1">
      <alignment horizontal="center" vertical="center" wrapText="1"/>
    </xf>
    <xf numFmtId="172" fontId="73" fillId="5" borderId="11" xfId="5" applyNumberFormat="1" applyFont="1" applyFill="1" applyBorder="1" applyAlignment="1">
      <alignment horizontal="center" vertical="center" wrapText="1"/>
    </xf>
    <xf numFmtId="172" fontId="73" fillId="5" borderId="12" xfId="5" applyNumberFormat="1" applyFont="1" applyFill="1" applyBorder="1" applyAlignment="1">
      <alignment horizontal="center" vertical="center" wrapText="1"/>
    </xf>
    <xf numFmtId="172" fontId="72" fillId="5" borderId="20" xfId="5" applyNumberFormat="1" applyFont="1" applyFill="1" applyBorder="1" applyAlignment="1">
      <alignment horizontal="center" vertical="center" wrapText="1"/>
    </xf>
    <xf numFmtId="172" fontId="72" fillId="5" borderId="38" xfId="5" applyNumberFormat="1" applyFont="1" applyFill="1" applyBorder="1" applyAlignment="1">
      <alignment horizontal="center" vertical="center" wrapText="1"/>
    </xf>
    <xf numFmtId="172" fontId="72" fillId="5" borderId="39" xfId="5" applyNumberFormat="1" applyFont="1" applyFill="1" applyBorder="1" applyAlignment="1">
      <alignment horizontal="center" vertical="center" wrapText="1"/>
    </xf>
    <xf numFmtId="172" fontId="72" fillId="5" borderId="28" xfId="5" applyNumberFormat="1" applyFont="1" applyFill="1" applyBorder="1" applyAlignment="1">
      <alignment horizontal="center" vertical="center" wrapText="1"/>
    </xf>
    <xf numFmtId="172" fontId="72" fillId="5" borderId="40" xfId="5" applyNumberFormat="1" applyFont="1" applyFill="1" applyBorder="1" applyAlignment="1">
      <alignment horizontal="center" vertical="center" wrapText="1"/>
    </xf>
    <xf numFmtId="172" fontId="72" fillId="5" borderId="76" xfId="5" applyNumberFormat="1" applyFont="1" applyFill="1" applyBorder="1" applyAlignment="1">
      <alignment horizontal="center" vertical="center" wrapText="1"/>
    </xf>
    <xf numFmtId="172" fontId="72" fillId="5" borderId="32" xfId="5" applyNumberFormat="1" applyFont="1" applyFill="1" applyBorder="1" applyAlignment="1">
      <alignment horizontal="center" vertical="center" wrapText="1"/>
    </xf>
    <xf numFmtId="172" fontId="72" fillId="5" borderId="26" xfId="5" applyNumberFormat="1" applyFont="1" applyFill="1" applyBorder="1" applyAlignment="1">
      <alignment horizontal="left" vertical="center" wrapText="1"/>
    </xf>
    <xf numFmtId="172" fontId="72" fillId="5" borderId="26" xfId="5" applyNumberFormat="1" applyFont="1" applyFill="1" applyBorder="1" applyAlignment="1">
      <alignment horizontal="center" vertical="center" wrapText="1"/>
    </xf>
    <xf numFmtId="172" fontId="72" fillId="5" borderId="77" xfId="5" applyNumberFormat="1" applyFont="1" applyFill="1" applyBorder="1" applyAlignment="1">
      <alignment horizontal="center" vertical="center" wrapText="1"/>
    </xf>
    <xf numFmtId="0" fontId="9" fillId="2" borderId="2" xfId="10" applyFont="1" applyFill="1" applyBorder="1" applyAlignment="1">
      <alignment horizontal="center"/>
    </xf>
    <xf numFmtId="0" fontId="9" fillId="2" borderId="3" xfId="10" applyFont="1" applyFill="1" applyBorder="1" applyAlignment="1">
      <alignment horizontal="center"/>
    </xf>
    <xf numFmtId="0" fontId="9" fillId="2" borderId="4" xfId="10" applyFont="1" applyFill="1" applyBorder="1" applyAlignment="1">
      <alignment horizontal="center"/>
    </xf>
    <xf numFmtId="172" fontId="72" fillId="5" borderId="20" xfId="5" applyNumberFormat="1" applyFont="1" applyFill="1" applyBorder="1" applyAlignment="1">
      <alignment horizontal="left" vertical="center" wrapText="1"/>
    </xf>
    <xf numFmtId="172" fontId="72" fillId="5" borderId="76" xfId="5" applyNumberFormat="1" applyFont="1" applyFill="1" applyBorder="1" applyAlignment="1">
      <alignment horizontal="left" vertical="center" wrapText="1"/>
    </xf>
    <xf numFmtId="172" fontId="72" fillId="5" borderId="32" xfId="5" applyNumberFormat="1" applyFont="1" applyFill="1" applyBorder="1" applyAlignment="1">
      <alignment horizontal="left" vertical="center" wrapText="1"/>
    </xf>
    <xf numFmtId="172" fontId="72" fillId="5" borderId="77" xfId="5" applyNumberFormat="1" applyFont="1" applyFill="1" applyBorder="1" applyAlignment="1">
      <alignment horizontal="left" vertical="center" wrapText="1"/>
    </xf>
    <xf numFmtId="172" fontId="60" fillId="5" borderId="20" xfId="5" applyNumberFormat="1" applyFont="1" applyFill="1" applyBorder="1" applyAlignment="1">
      <alignment horizontal="left" vertical="center"/>
    </xf>
    <xf numFmtId="172" fontId="73" fillId="5" borderId="20" xfId="0" applyNumberFormat="1" applyFont="1" applyFill="1" applyBorder="1" applyAlignment="1">
      <alignment horizontal="right"/>
    </xf>
    <xf numFmtId="172" fontId="89" fillId="0" borderId="36" xfId="0" applyNumberFormat="1" applyFont="1" applyBorder="1" applyAlignment="1">
      <alignment horizontal="center" vertical="center" wrapText="1"/>
    </xf>
    <xf numFmtId="172" fontId="89" fillId="0" borderId="37" xfId="0" applyNumberFormat="1" applyFont="1" applyBorder="1" applyAlignment="1">
      <alignment horizontal="center" vertical="center" wrapText="1"/>
    </xf>
    <xf numFmtId="172" fontId="89" fillId="0" borderId="38" xfId="0" applyNumberFormat="1" applyFont="1" applyBorder="1" applyAlignment="1">
      <alignment horizontal="center" vertical="center" wrapText="1"/>
    </xf>
    <xf numFmtId="172" fontId="66" fillId="0" borderId="39" xfId="0" applyNumberFormat="1" applyFont="1" applyBorder="1" applyAlignment="1">
      <alignment horizontal="center" vertical="center" wrapText="1"/>
    </xf>
    <xf numFmtId="172" fontId="66" fillId="0" borderId="28" xfId="0" applyNumberFormat="1" applyFont="1" applyBorder="1" applyAlignment="1">
      <alignment horizontal="center" vertical="center" wrapText="1"/>
    </xf>
    <xf numFmtId="172" fontId="66" fillId="0" borderId="40" xfId="0" applyNumberFormat="1" applyFont="1" applyBorder="1" applyAlignment="1">
      <alignment horizontal="center" vertical="center" wrapText="1"/>
    </xf>
    <xf numFmtId="172" fontId="66" fillId="0" borderId="97" xfId="0" applyNumberFormat="1" applyFont="1" applyBorder="1" applyAlignment="1">
      <alignment horizontal="center" vertical="center" wrapText="1"/>
    </xf>
    <xf numFmtId="172" fontId="66" fillId="0" borderId="0" xfId="0" applyNumberFormat="1" applyFont="1" applyAlignment="1">
      <alignment horizontal="center" vertical="center" wrapText="1"/>
    </xf>
    <xf numFmtId="172" fontId="66" fillId="0" borderId="98" xfId="0" applyNumberFormat="1" applyFont="1" applyBorder="1" applyAlignment="1">
      <alignment horizontal="center" vertical="center" wrapText="1"/>
    </xf>
    <xf numFmtId="172" fontId="66" fillId="0" borderId="86" xfId="0" applyNumberFormat="1" applyFont="1" applyBorder="1" applyAlignment="1">
      <alignment horizontal="center" vertical="center" wrapText="1"/>
    </xf>
    <xf numFmtId="172" fontId="66" fillId="0" borderId="11" xfId="0" applyNumberFormat="1" applyFont="1" applyBorder="1" applyAlignment="1">
      <alignment horizontal="center" vertical="center" wrapText="1"/>
    </xf>
    <xf numFmtId="172" fontId="66" fillId="0" borderId="82" xfId="0" applyNumberFormat="1" applyFont="1" applyBorder="1" applyAlignment="1">
      <alignment horizontal="center" vertical="center" wrapText="1"/>
    </xf>
    <xf numFmtId="172" fontId="72" fillId="5" borderId="16" xfId="5" applyNumberFormat="1" applyFont="1" applyFill="1" applyBorder="1" applyAlignment="1">
      <alignment horizontal="center" vertical="center" textRotation="90" wrapText="1"/>
    </xf>
    <xf numFmtId="172" fontId="60" fillId="5" borderId="19" xfId="5" applyNumberFormat="1" applyFont="1" applyFill="1" applyBorder="1" applyAlignment="1">
      <alignment horizontal="center" vertical="center" textRotation="90" wrapText="1"/>
    </xf>
    <xf numFmtId="172" fontId="60" fillId="5" borderId="25" xfId="5" applyNumberFormat="1" applyFont="1" applyFill="1" applyBorder="1" applyAlignment="1">
      <alignment horizontal="center" vertical="center" textRotation="90" wrapText="1"/>
    </xf>
    <xf numFmtId="172" fontId="66" fillId="0" borderId="78" xfId="0" applyNumberFormat="1" applyFont="1" applyBorder="1" applyAlignment="1">
      <alignment horizontal="center" vertical="center" textRotation="91" wrapText="1"/>
    </xf>
    <xf numFmtId="172" fontId="66" fillId="0" borderId="6" xfId="0" applyNumberFormat="1" applyFont="1" applyBorder="1" applyAlignment="1">
      <alignment horizontal="center" vertical="center" textRotation="91" wrapText="1"/>
    </xf>
    <xf numFmtId="172" fontId="66" fillId="0" borderId="79" xfId="0" applyNumberFormat="1" applyFont="1" applyBorder="1" applyAlignment="1">
      <alignment horizontal="center" vertical="center" textRotation="91" wrapText="1"/>
    </xf>
    <xf numFmtId="172" fontId="66" fillId="0" borderId="97" xfId="0" applyNumberFormat="1" applyFont="1" applyBorder="1" applyAlignment="1">
      <alignment horizontal="center" vertical="center" textRotation="91" wrapText="1"/>
    </xf>
    <xf numFmtId="172" fontId="66" fillId="0" borderId="0" xfId="0" applyNumberFormat="1" applyFont="1" applyAlignment="1">
      <alignment horizontal="center" vertical="center" textRotation="91" wrapText="1"/>
    </xf>
    <xf numFmtId="172" fontId="66" fillId="0" borderId="98" xfId="0" applyNumberFormat="1" applyFont="1" applyBorder="1" applyAlignment="1">
      <alignment horizontal="center" vertical="center" textRotation="91" wrapText="1"/>
    </xf>
    <xf numFmtId="172" fontId="66" fillId="0" borderId="41" xfId="0" applyNumberFormat="1" applyFont="1" applyBorder="1" applyAlignment="1">
      <alignment horizontal="center" vertical="center" textRotation="91" wrapText="1"/>
    </xf>
    <xf numFmtId="172" fontId="66" fillId="0" borderId="31" xfId="0" applyNumberFormat="1" applyFont="1" applyBorder="1" applyAlignment="1">
      <alignment horizontal="center" vertical="center" textRotation="91" wrapText="1"/>
    </xf>
    <xf numFmtId="172" fontId="66" fillId="0" borderId="42" xfId="0" applyNumberFormat="1" applyFont="1" applyBorder="1" applyAlignment="1">
      <alignment horizontal="center" vertical="center" textRotation="91" wrapText="1"/>
    </xf>
    <xf numFmtId="172" fontId="60" fillId="0" borderId="36" xfId="5" applyNumberFormat="1" applyFont="1" applyBorder="1" applyAlignment="1">
      <alignment horizontal="left" vertical="center" wrapText="1"/>
    </xf>
    <xf numFmtId="172" fontId="60" fillId="0" borderId="37" xfId="5" applyNumberFormat="1" applyFont="1" applyBorder="1" applyAlignment="1">
      <alignment horizontal="left" vertical="center" wrapText="1"/>
    </xf>
    <xf numFmtId="172" fontId="60" fillId="0" borderId="38" xfId="5" applyNumberFormat="1" applyFont="1" applyBorder="1" applyAlignment="1">
      <alignment horizontal="left" vertical="center" wrapText="1"/>
    </xf>
    <xf numFmtId="172" fontId="72" fillId="3" borderId="76" xfId="5" applyNumberFormat="1" applyFont="1" applyFill="1" applyBorder="1" applyAlignment="1">
      <alignment horizontal="left" vertical="center"/>
    </xf>
    <xf numFmtId="172" fontId="72" fillId="3" borderId="32" xfId="5" applyNumberFormat="1" applyFont="1" applyFill="1" applyBorder="1" applyAlignment="1">
      <alignment horizontal="left" vertical="center"/>
    </xf>
    <xf numFmtId="172" fontId="72" fillId="3" borderId="77" xfId="5" applyNumberFormat="1" applyFont="1" applyFill="1" applyBorder="1" applyAlignment="1">
      <alignment horizontal="left" vertical="center"/>
    </xf>
    <xf numFmtId="172" fontId="89" fillId="0" borderId="16" xfId="0" applyNumberFormat="1" applyFont="1" applyBorder="1" applyAlignment="1">
      <alignment horizontal="center" vertical="center"/>
    </xf>
    <xf numFmtId="172" fontId="89" fillId="0" borderId="17" xfId="0" applyNumberFormat="1" applyFont="1" applyBorder="1" applyAlignment="1">
      <alignment horizontal="center" vertical="center"/>
    </xf>
    <xf numFmtId="172" fontId="89" fillId="0" borderId="18" xfId="0" applyNumberFormat="1" applyFont="1" applyBorder="1" applyAlignment="1">
      <alignment horizontal="center" vertical="center"/>
    </xf>
    <xf numFmtId="172" fontId="72" fillId="0" borderId="70" xfId="5" applyNumberFormat="1" applyFont="1" applyBorder="1" applyAlignment="1">
      <alignment horizontal="center" vertical="center"/>
    </xf>
    <xf numFmtId="172" fontId="72" fillId="0" borderId="72" xfId="5" applyNumberFormat="1" applyFont="1" applyBorder="1" applyAlignment="1">
      <alignment horizontal="center" vertical="center"/>
    </xf>
    <xf numFmtId="172" fontId="72" fillId="0" borderId="85" xfId="5" applyNumberFormat="1" applyFont="1" applyBorder="1" applyAlignment="1">
      <alignment horizontal="center" vertical="center"/>
    </xf>
    <xf numFmtId="172" fontId="72" fillId="0" borderId="84" xfId="5" applyNumberFormat="1" applyFont="1" applyBorder="1" applyAlignment="1">
      <alignment horizontal="center" vertical="center"/>
    </xf>
    <xf numFmtId="172" fontId="92" fillId="12" borderId="0" xfId="0" applyNumberFormat="1" applyFont="1" applyFill="1" applyAlignment="1">
      <alignment horizontal="center" wrapText="1"/>
    </xf>
    <xf numFmtId="172" fontId="72" fillId="0" borderId="101" xfId="5" applyNumberFormat="1" applyFont="1" applyBorder="1" applyAlignment="1">
      <alignment horizontal="center" vertical="center"/>
    </xf>
    <xf numFmtId="172" fontId="57" fillId="0" borderId="26" xfId="0" applyNumberFormat="1" applyFont="1" applyBorder="1" applyAlignment="1">
      <alignment horizontal="center"/>
    </xf>
    <xf numFmtId="172" fontId="57" fillId="0" borderId="86" xfId="0" applyNumberFormat="1" applyFont="1" applyBorder="1" applyAlignment="1">
      <alignment horizontal="center"/>
    </xf>
    <xf numFmtId="172" fontId="57" fillId="0" borderId="11" xfId="0" applyNumberFormat="1" applyFont="1" applyBorder="1" applyAlignment="1">
      <alignment horizontal="center"/>
    </xf>
    <xf numFmtId="172" fontId="57" fillId="0" borderId="82" xfId="0" applyNumberFormat="1" applyFont="1" applyBorder="1" applyAlignment="1">
      <alignment horizontal="center"/>
    </xf>
    <xf numFmtId="172" fontId="57" fillId="0" borderId="75" xfId="0" applyNumberFormat="1" applyFont="1" applyBorder="1" applyAlignment="1">
      <alignment horizontal="center"/>
    </xf>
    <xf numFmtId="172" fontId="57" fillId="0" borderId="76" xfId="0" applyNumberFormat="1" applyFont="1" applyBorder="1" applyAlignment="1">
      <alignment horizontal="center"/>
    </xf>
    <xf numFmtId="172" fontId="57" fillId="0" borderId="69" xfId="0" applyNumberFormat="1" applyFont="1" applyBorder="1" applyAlignment="1">
      <alignment horizontal="center"/>
    </xf>
    <xf numFmtId="172" fontId="151" fillId="0" borderId="36" xfId="5" applyNumberFormat="1" applyFont="1" applyBorder="1" applyAlignment="1">
      <alignment horizontal="right" vertical="center" wrapText="1"/>
    </xf>
    <xf numFmtId="172" fontId="151" fillId="0" borderId="37" xfId="5" applyNumberFormat="1" applyFont="1" applyBorder="1" applyAlignment="1">
      <alignment horizontal="right" vertical="center" wrapText="1"/>
    </xf>
    <xf numFmtId="172" fontId="151" fillId="0" borderId="38" xfId="5" applyNumberFormat="1" applyFont="1" applyBorder="1" applyAlignment="1">
      <alignment horizontal="right" vertical="center" wrapText="1"/>
    </xf>
    <xf numFmtId="172" fontId="72" fillId="4" borderId="23" xfId="5" applyNumberFormat="1" applyFont="1" applyFill="1" applyBorder="1" applyAlignment="1">
      <alignment horizontal="center" vertical="center" textRotation="90"/>
    </xf>
    <xf numFmtId="172" fontId="72" fillId="4" borderId="87" xfId="5" applyNumberFormat="1" applyFont="1" applyFill="1" applyBorder="1" applyAlignment="1">
      <alignment horizontal="center" vertical="center" textRotation="90"/>
    </xf>
    <xf numFmtId="172" fontId="72" fillId="4" borderId="43" xfId="5" applyNumberFormat="1" applyFont="1" applyFill="1" applyBorder="1" applyAlignment="1">
      <alignment horizontal="center" vertical="center" textRotation="90"/>
    </xf>
    <xf numFmtId="172" fontId="62" fillId="0" borderId="36" xfId="5" applyNumberFormat="1" applyFont="1" applyBorder="1" applyAlignment="1">
      <alignment horizontal="right" vertical="center" wrapText="1"/>
    </xf>
    <xf numFmtId="172" fontId="62" fillId="0" borderId="37" xfId="5" applyNumberFormat="1" applyFont="1" applyBorder="1" applyAlignment="1">
      <alignment horizontal="right" vertical="center" wrapText="1"/>
    </xf>
    <xf numFmtId="172" fontId="62" fillId="0" borderId="38" xfId="5" applyNumberFormat="1" applyFont="1" applyBorder="1" applyAlignment="1">
      <alignment horizontal="right" vertical="center" wrapText="1"/>
    </xf>
    <xf numFmtId="172" fontId="60" fillId="0" borderId="36" xfId="5" applyNumberFormat="1" applyFont="1" applyBorder="1" applyAlignment="1">
      <alignment horizontal="center" vertical="center" wrapText="1"/>
    </xf>
    <xf numFmtId="172" fontId="60" fillId="0" borderId="37" xfId="5" applyNumberFormat="1" applyFont="1" applyBorder="1" applyAlignment="1">
      <alignment horizontal="center" vertical="center" wrapText="1"/>
    </xf>
    <xf numFmtId="172" fontId="60" fillId="0" borderId="38" xfId="5" applyNumberFormat="1" applyFont="1" applyBorder="1" applyAlignment="1">
      <alignment horizontal="center" vertical="center" wrapText="1"/>
    </xf>
    <xf numFmtId="172" fontId="153" fillId="0" borderId="36" xfId="5" applyNumberFormat="1" applyFont="1" applyBorder="1" applyAlignment="1">
      <alignment horizontal="right" vertical="center"/>
    </xf>
    <xf numFmtId="172" fontId="153" fillId="0" borderId="37" xfId="5" applyNumberFormat="1" applyFont="1" applyBorder="1" applyAlignment="1">
      <alignment horizontal="right" vertical="center"/>
    </xf>
    <xf numFmtId="172" fontId="153" fillId="0" borderId="38" xfId="5" applyNumberFormat="1" applyFont="1" applyBorder="1" applyAlignment="1">
      <alignment horizontal="right" vertical="center"/>
    </xf>
    <xf numFmtId="172" fontId="153" fillId="0" borderId="36" xfId="5" applyNumberFormat="1" applyFont="1" applyBorder="1" applyAlignment="1">
      <alignment horizontal="right" vertical="center" wrapText="1"/>
    </xf>
    <xf numFmtId="172" fontId="153" fillId="0" borderId="37" xfId="5" applyNumberFormat="1" applyFont="1" applyBorder="1" applyAlignment="1">
      <alignment horizontal="right" vertical="center" wrapText="1"/>
    </xf>
    <xf numFmtId="172" fontId="153" fillId="0" borderId="38" xfId="5" applyNumberFormat="1" applyFont="1" applyBorder="1" applyAlignment="1">
      <alignment horizontal="right" vertical="center" wrapText="1"/>
    </xf>
    <xf numFmtId="172" fontId="153" fillId="0" borderId="36" xfId="5" applyNumberFormat="1" applyFont="1" applyBorder="1" applyAlignment="1">
      <alignment horizontal="center" vertical="center" wrapText="1"/>
    </xf>
    <xf numFmtId="172" fontId="153" fillId="0" borderId="37" xfId="5" applyNumberFormat="1" applyFont="1" applyBorder="1" applyAlignment="1">
      <alignment horizontal="center" vertical="center" wrapText="1"/>
    </xf>
    <xf numFmtId="172" fontId="153" fillId="0" borderId="38" xfId="5" applyNumberFormat="1" applyFont="1" applyBorder="1" applyAlignment="1">
      <alignment horizontal="center" vertical="center" wrapText="1"/>
    </xf>
    <xf numFmtId="172" fontId="75" fillId="7" borderId="20" xfId="5" applyNumberFormat="1" applyFont="1" applyFill="1" applyBorder="1" applyAlignment="1">
      <alignment horizontal="center" vertical="center" wrapText="1"/>
    </xf>
    <xf numFmtId="0" fontId="0" fillId="0" borderId="37" xfId="0" applyBorder="1" applyAlignment="1">
      <alignment horizontal="left" vertical="center" wrapText="1"/>
    </xf>
    <xf numFmtId="0" fontId="0" fillId="0" borderId="38" xfId="0" applyBorder="1" applyAlignment="1">
      <alignment horizontal="left" vertical="center" wrapText="1"/>
    </xf>
    <xf numFmtId="172" fontId="60" fillId="0" borderId="36" xfId="5" applyNumberFormat="1" applyFont="1" applyBorder="1" applyAlignment="1">
      <alignment horizontal="left" vertical="center"/>
    </xf>
    <xf numFmtId="172" fontId="60" fillId="0" borderId="37" xfId="5" applyNumberFormat="1" applyFont="1" applyBorder="1" applyAlignment="1">
      <alignment horizontal="left" vertical="center"/>
    </xf>
    <xf numFmtId="172" fontId="60" fillId="0" borderId="38" xfId="5" applyNumberFormat="1" applyFont="1" applyBorder="1" applyAlignment="1">
      <alignment horizontal="left" vertical="center"/>
    </xf>
    <xf numFmtId="172" fontId="153" fillId="0" borderId="20" xfId="0" applyNumberFormat="1" applyFont="1" applyBorder="1" applyAlignment="1">
      <alignment horizontal="right" vertical="center"/>
    </xf>
    <xf numFmtId="172" fontId="154" fillId="7" borderId="20" xfId="5" applyNumberFormat="1" applyFont="1" applyFill="1" applyBorder="1" applyAlignment="1">
      <alignment horizontal="center" vertical="center" wrapText="1"/>
    </xf>
    <xf numFmtId="172" fontId="151" fillId="0" borderId="39" xfId="0" applyNumberFormat="1" applyFont="1" applyBorder="1" applyAlignment="1">
      <alignment horizontal="right"/>
    </xf>
    <xf numFmtId="172" fontId="151" fillId="0" borderId="28" xfId="0" applyNumberFormat="1" applyFont="1" applyBorder="1" applyAlignment="1">
      <alignment horizontal="right"/>
    </xf>
    <xf numFmtId="172" fontId="151" fillId="0" borderId="40" xfId="0" applyNumberFormat="1" applyFont="1" applyBorder="1" applyAlignment="1">
      <alignment horizontal="right"/>
    </xf>
    <xf numFmtId="172" fontId="153" fillId="0" borderId="20" xfId="0" applyNumberFormat="1" applyFont="1" applyBorder="1" applyAlignment="1">
      <alignment horizontal="center"/>
    </xf>
    <xf numFmtId="172" fontId="72" fillId="5" borderId="44" xfId="5" applyNumberFormat="1" applyFont="1" applyFill="1" applyBorder="1" applyAlignment="1">
      <alignment horizontal="center" vertical="center" textRotation="90"/>
    </xf>
    <xf numFmtId="172" fontId="72" fillId="5" borderId="100" xfId="5" applyNumberFormat="1" applyFont="1" applyFill="1" applyBorder="1" applyAlignment="1">
      <alignment horizontal="center" vertical="center" textRotation="90"/>
    </xf>
    <xf numFmtId="172" fontId="72" fillId="5" borderId="99" xfId="5" applyNumberFormat="1" applyFont="1" applyFill="1" applyBorder="1" applyAlignment="1">
      <alignment horizontal="center" vertical="center" textRotation="90"/>
    </xf>
    <xf numFmtId="172" fontId="86" fillId="5" borderId="84" xfId="5" applyNumberFormat="1" applyFont="1" applyFill="1" applyBorder="1" applyAlignment="1">
      <alignment horizontal="center" vertical="center"/>
    </xf>
    <xf numFmtId="172" fontId="86" fillId="5" borderId="72" xfId="5" applyNumberFormat="1" applyFont="1" applyFill="1" applyBorder="1" applyAlignment="1">
      <alignment horizontal="center" vertical="center"/>
    </xf>
    <xf numFmtId="172" fontId="86" fillId="5" borderId="85" xfId="5" applyNumberFormat="1" applyFont="1" applyFill="1" applyBorder="1" applyAlignment="1">
      <alignment horizontal="center" vertical="center"/>
    </xf>
    <xf numFmtId="172" fontId="72" fillId="5" borderId="84" xfId="5" applyNumberFormat="1" applyFont="1" applyFill="1" applyBorder="1" applyAlignment="1">
      <alignment horizontal="center" vertical="center"/>
    </xf>
    <xf numFmtId="172" fontId="72" fillId="5" borderId="72" xfId="5" applyNumberFormat="1" applyFont="1" applyFill="1" applyBorder="1" applyAlignment="1">
      <alignment horizontal="center" vertical="center"/>
    </xf>
    <xf numFmtId="172" fontId="72" fillId="5" borderId="85" xfId="5" applyNumberFormat="1" applyFont="1" applyFill="1" applyBorder="1" applyAlignment="1">
      <alignment horizontal="center" vertical="center"/>
    </xf>
    <xf numFmtId="172" fontId="72" fillId="3" borderId="43" xfId="5" applyNumberFormat="1" applyFont="1" applyFill="1" applyBorder="1" applyAlignment="1">
      <alignment horizontal="center" vertical="center" textRotation="90"/>
    </xf>
    <xf numFmtId="172" fontId="72" fillId="3" borderId="20" xfId="5" applyNumberFormat="1" applyFont="1" applyFill="1" applyBorder="1" applyAlignment="1">
      <alignment horizontal="center" vertical="center" textRotation="90"/>
    </xf>
    <xf numFmtId="172" fontId="87" fillId="7" borderId="20" xfId="5" applyNumberFormat="1" applyFont="1" applyFill="1" applyBorder="1" applyAlignment="1">
      <alignment horizontal="center" vertical="center" wrapText="1"/>
    </xf>
    <xf numFmtId="172" fontId="87" fillId="7" borderId="36" xfId="5" applyNumberFormat="1" applyFont="1" applyFill="1" applyBorder="1" applyAlignment="1">
      <alignment horizontal="center" vertical="center" wrapText="1"/>
    </xf>
    <xf numFmtId="172" fontId="87" fillId="7" borderId="37" xfId="5" applyNumberFormat="1" applyFont="1" applyFill="1" applyBorder="1" applyAlignment="1">
      <alignment horizontal="center" vertical="center" wrapText="1"/>
    </xf>
    <xf numFmtId="172" fontId="87" fillId="7" borderId="38" xfId="5" applyNumberFormat="1" applyFont="1" applyFill="1" applyBorder="1" applyAlignment="1">
      <alignment horizontal="center" vertical="center" wrapText="1"/>
    </xf>
    <xf numFmtId="172" fontId="151" fillId="0" borderId="36" xfId="5" applyNumberFormat="1" applyFont="1" applyBorder="1" applyAlignment="1">
      <alignment horizontal="right" vertical="center"/>
    </xf>
    <xf numFmtId="172" fontId="151" fillId="0" borderId="37" xfId="5" applyNumberFormat="1" applyFont="1" applyBorder="1" applyAlignment="1">
      <alignment horizontal="right" vertical="center"/>
    </xf>
    <xf numFmtId="172" fontId="151" fillId="0" borderId="38" xfId="5" applyNumberFormat="1" applyFont="1" applyBorder="1" applyAlignment="1">
      <alignment horizontal="right" vertical="center"/>
    </xf>
    <xf numFmtId="172" fontId="72" fillId="0" borderId="76" xfId="5" applyNumberFormat="1" applyFont="1" applyBorder="1" applyAlignment="1">
      <alignment horizontal="left" vertical="center"/>
    </xf>
    <xf numFmtId="172" fontId="72" fillId="0" borderId="32" xfId="5" applyNumberFormat="1" applyFont="1" applyBorder="1" applyAlignment="1">
      <alignment horizontal="left" vertical="center"/>
    </xf>
    <xf numFmtId="172" fontId="72" fillId="0" borderId="77" xfId="5" applyNumberFormat="1" applyFont="1" applyBorder="1" applyAlignment="1">
      <alignment horizontal="left" vertical="center"/>
    </xf>
    <xf numFmtId="172" fontId="72" fillId="5" borderId="68" xfId="5" applyNumberFormat="1" applyFont="1" applyFill="1" applyBorder="1" applyAlignment="1">
      <alignment horizontal="left" vertical="center"/>
    </xf>
    <xf numFmtId="172" fontId="72" fillId="5" borderId="3" xfId="5" applyNumberFormat="1" applyFont="1" applyFill="1" applyBorder="1" applyAlignment="1">
      <alignment horizontal="left" vertical="center"/>
    </xf>
    <xf numFmtId="172" fontId="72" fillId="5" borderId="30" xfId="5" applyNumberFormat="1" applyFont="1" applyFill="1" applyBorder="1" applyAlignment="1">
      <alignment horizontal="left" vertical="center"/>
    </xf>
    <xf numFmtId="172" fontId="72" fillId="5" borderId="16" xfId="5" applyNumberFormat="1" applyFont="1" applyFill="1" applyBorder="1" applyAlignment="1">
      <alignment horizontal="center" vertical="center" textRotation="90"/>
    </xf>
    <xf numFmtId="172" fontId="72" fillId="5" borderId="19" xfId="5" applyNumberFormat="1" applyFont="1" applyFill="1" applyBorder="1" applyAlignment="1">
      <alignment horizontal="center" vertical="center" textRotation="90"/>
    </xf>
    <xf numFmtId="172" fontId="72" fillId="5" borderId="25" xfId="5" applyNumberFormat="1" applyFont="1" applyFill="1" applyBorder="1" applyAlignment="1">
      <alignment horizontal="center" vertical="center" textRotation="90"/>
    </xf>
    <xf numFmtId="172" fontId="60" fillId="0" borderId="84" xfId="5" applyNumberFormat="1" applyFont="1" applyBorder="1" applyAlignment="1">
      <alignment horizontal="left" vertical="center"/>
    </xf>
    <xf numFmtId="172" fontId="60" fillId="0" borderId="72" xfId="5" applyNumberFormat="1" applyFont="1" applyBorder="1" applyAlignment="1">
      <alignment horizontal="left" vertical="center"/>
    </xf>
    <xf numFmtId="172" fontId="60" fillId="0" borderId="85" xfId="5" applyNumberFormat="1" applyFont="1" applyBorder="1" applyAlignment="1">
      <alignment horizontal="left" vertical="center"/>
    </xf>
    <xf numFmtId="172" fontId="151" fillId="0" borderId="84" xfId="5" applyNumberFormat="1" applyFont="1" applyBorder="1" applyAlignment="1">
      <alignment horizontal="right" vertical="center"/>
    </xf>
    <xf numFmtId="172" fontId="151" fillId="0" borderId="72" xfId="5" applyNumberFormat="1" applyFont="1" applyBorder="1" applyAlignment="1">
      <alignment horizontal="right" vertical="center"/>
    </xf>
    <xf numFmtId="172" fontId="151" fillId="0" borderId="85" xfId="5" applyNumberFormat="1" applyFont="1" applyBorder="1" applyAlignment="1">
      <alignment horizontal="right" vertical="center"/>
    </xf>
    <xf numFmtId="172" fontId="72" fillId="3" borderId="97" xfId="5" applyNumberFormat="1" applyFont="1" applyFill="1" applyBorder="1" applyAlignment="1">
      <alignment horizontal="center" vertical="center" textRotation="90"/>
    </xf>
    <xf numFmtId="172" fontId="72" fillId="3" borderId="87" xfId="5" applyNumberFormat="1" applyFont="1" applyFill="1" applyBorder="1" applyAlignment="1">
      <alignment horizontal="center" vertical="center" textRotation="90"/>
    </xf>
    <xf numFmtId="172" fontId="60" fillId="0" borderId="36" xfId="0" applyNumberFormat="1" applyFont="1" applyBorder="1" applyAlignment="1">
      <alignment horizontal="left" vertical="center" wrapText="1"/>
    </xf>
    <xf numFmtId="172" fontId="60" fillId="0" borderId="37" xfId="0" applyNumberFormat="1" applyFont="1" applyBorder="1" applyAlignment="1">
      <alignment horizontal="left" vertical="center" wrapText="1"/>
    </xf>
    <xf numFmtId="172" fontId="60" fillId="0" borderId="38" xfId="0" applyNumberFormat="1" applyFont="1" applyBorder="1" applyAlignment="1">
      <alignment horizontal="left" vertical="center" wrapText="1"/>
    </xf>
    <xf numFmtId="172" fontId="60" fillId="0" borderId="76" xfId="5" applyNumberFormat="1" applyFont="1" applyBorder="1" applyAlignment="1">
      <alignment horizontal="left" vertical="center" wrapText="1"/>
    </xf>
    <xf numFmtId="172" fontId="60" fillId="0" borderId="32" xfId="5" applyNumberFormat="1" applyFont="1" applyBorder="1" applyAlignment="1">
      <alignment horizontal="left" vertical="center" wrapText="1"/>
    </xf>
    <xf numFmtId="172" fontId="60" fillId="0" borderId="77" xfId="5" applyNumberFormat="1" applyFont="1" applyBorder="1" applyAlignment="1">
      <alignment horizontal="left" vertical="center" wrapText="1"/>
    </xf>
    <xf numFmtId="172" fontId="151" fillId="0" borderId="76" xfId="5" applyNumberFormat="1" applyFont="1" applyBorder="1" applyAlignment="1">
      <alignment horizontal="right" vertical="center"/>
    </xf>
    <xf numFmtId="172" fontId="151" fillId="0" borderId="32" xfId="5" applyNumberFormat="1" applyFont="1" applyBorder="1" applyAlignment="1">
      <alignment horizontal="right" vertical="center"/>
    </xf>
    <xf numFmtId="172" fontId="151" fillId="0" borderId="77" xfId="5" applyNumberFormat="1" applyFont="1" applyBorder="1" applyAlignment="1">
      <alignment horizontal="right" vertical="center"/>
    </xf>
    <xf numFmtId="172" fontId="152" fillId="0" borderId="76" xfId="5" applyNumberFormat="1" applyFont="1" applyBorder="1" applyAlignment="1">
      <alignment horizontal="right" vertical="center" wrapText="1"/>
    </xf>
    <xf numFmtId="172" fontId="152" fillId="0" borderId="32" xfId="5" applyNumberFormat="1" applyFont="1" applyBorder="1" applyAlignment="1">
      <alignment horizontal="right" vertical="center" wrapText="1"/>
    </xf>
    <xf numFmtId="172" fontId="152" fillId="0" borderId="77" xfId="5" applyNumberFormat="1" applyFont="1" applyBorder="1" applyAlignment="1">
      <alignment horizontal="right" vertical="center" wrapText="1"/>
    </xf>
    <xf numFmtId="172" fontId="72" fillId="4" borderId="44" xfId="5" applyNumberFormat="1" applyFont="1" applyFill="1" applyBorder="1" applyAlignment="1">
      <alignment horizontal="center" vertical="center" textRotation="90"/>
    </xf>
    <xf numFmtId="172" fontId="72" fillId="4" borderId="100" xfId="5" applyNumberFormat="1" applyFont="1" applyFill="1" applyBorder="1" applyAlignment="1">
      <alignment horizontal="center" vertical="center" textRotation="90"/>
    </xf>
    <xf numFmtId="172" fontId="72" fillId="4" borderId="8" xfId="5" applyNumberFormat="1" applyFont="1" applyFill="1" applyBorder="1" applyAlignment="1">
      <alignment horizontal="center" vertical="center" textRotation="90"/>
    </xf>
    <xf numFmtId="172" fontId="72" fillId="4" borderId="99" xfId="5" applyNumberFormat="1" applyFont="1" applyFill="1" applyBorder="1" applyAlignment="1">
      <alignment horizontal="center" vertical="center" textRotation="90"/>
    </xf>
    <xf numFmtId="172" fontId="60" fillId="0" borderId="84" xfId="5" applyNumberFormat="1" applyFont="1" applyBorder="1" applyAlignment="1">
      <alignment horizontal="left" vertical="center" wrapText="1"/>
    </xf>
    <xf numFmtId="172" fontId="60" fillId="0" borderId="72" xfId="5" applyNumberFormat="1" applyFont="1" applyBorder="1" applyAlignment="1">
      <alignment horizontal="left" vertical="center" wrapText="1"/>
    </xf>
    <xf numFmtId="172" fontId="60" fillId="0" borderId="85" xfId="5" applyNumberFormat="1" applyFont="1" applyBorder="1" applyAlignment="1">
      <alignment horizontal="left" vertical="center" wrapText="1"/>
    </xf>
    <xf numFmtId="172" fontId="151" fillId="0" borderId="17" xfId="5" applyNumberFormat="1" applyFont="1" applyBorder="1" applyAlignment="1">
      <alignment horizontal="right" vertical="center"/>
    </xf>
    <xf numFmtId="172" fontId="151" fillId="0" borderId="84" xfId="5" applyNumberFormat="1" applyFont="1" applyBorder="1" applyAlignment="1">
      <alignment horizontal="right" vertical="center" wrapText="1"/>
    </xf>
    <xf numFmtId="172" fontId="151" fillId="0" borderId="72" xfId="5" applyNumberFormat="1" applyFont="1" applyBorder="1" applyAlignment="1">
      <alignment horizontal="right" vertical="center" wrapText="1"/>
    </xf>
    <xf numFmtId="172" fontId="151" fillId="0" borderId="85" xfId="5" applyNumberFormat="1" applyFont="1" applyBorder="1" applyAlignment="1">
      <alignment horizontal="right" vertical="center" wrapText="1"/>
    </xf>
    <xf numFmtId="172" fontId="60" fillId="0" borderId="39" xfId="5" applyNumberFormat="1" applyFont="1" applyBorder="1" applyAlignment="1">
      <alignment horizontal="left" vertical="center"/>
    </xf>
    <xf numFmtId="172" fontId="60" fillId="0" borderId="28" xfId="5" applyNumberFormat="1" applyFont="1" applyBorder="1" applyAlignment="1">
      <alignment horizontal="left" vertical="center"/>
    </xf>
    <xf numFmtId="172" fontId="60" fillId="0" borderId="40" xfId="5" applyNumberFormat="1" applyFont="1" applyBorder="1" applyAlignment="1">
      <alignment horizontal="left" vertical="center"/>
    </xf>
    <xf numFmtId="172" fontId="72" fillId="0" borderId="68" xfId="5" applyNumberFormat="1" applyFont="1" applyBorder="1" applyAlignment="1">
      <alignment horizontal="left" vertical="center" wrapText="1"/>
    </xf>
    <xf numFmtId="172" fontId="72" fillId="0" borderId="3" xfId="5" applyNumberFormat="1" applyFont="1" applyBorder="1" applyAlignment="1">
      <alignment horizontal="left" vertical="center" wrapText="1"/>
    </xf>
    <xf numFmtId="172" fontId="72" fillId="0" borderId="30" xfId="5" applyNumberFormat="1" applyFont="1" applyBorder="1" applyAlignment="1">
      <alignment horizontal="left" vertical="center" wrapText="1"/>
    </xf>
    <xf numFmtId="172" fontId="60" fillId="0" borderId="41" xfId="5" applyNumberFormat="1" applyFont="1" applyBorder="1" applyAlignment="1">
      <alignment horizontal="left" vertical="center"/>
    </xf>
    <xf numFmtId="172" fontId="60" fillId="0" borderId="31" xfId="5" applyNumberFormat="1" applyFont="1" applyBorder="1" applyAlignment="1">
      <alignment horizontal="left" vertical="center"/>
    </xf>
    <xf numFmtId="172" fontId="60" fillId="0" borderId="42" xfId="5" applyNumberFormat="1" applyFont="1" applyBorder="1" applyAlignment="1">
      <alignment horizontal="left" vertical="center"/>
    </xf>
    <xf numFmtId="172" fontId="151" fillId="0" borderId="20" xfId="5" applyNumberFormat="1" applyFont="1" applyBorder="1" applyAlignment="1">
      <alignment horizontal="right" vertical="center"/>
    </xf>
    <xf numFmtId="172" fontId="81" fillId="7" borderId="36" xfId="5" applyNumberFormat="1" applyFont="1" applyFill="1" applyBorder="1" applyAlignment="1">
      <alignment horizontal="center" vertical="center" wrapText="1"/>
    </xf>
    <xf numFmtId="172" fontId="81" fillId="7" borderId="37" xfId="5" applyNumberFormat="1" applyFont="1" applyFill="1" applyBorder="1" applyAlignment="1">
      <alignment horizontal="center" vertical="center" wrapText="1"/>
    </xf>
    <xf numFmtId="172" fontId="81" fillId="7" borderId="38" xfId="5" applyNumberFormat="1" applyFont="1" applyFill="1" applyBorder="1" applyAlignment="1">
      <alignment horizontal="center" vertical="center" wrapText="1"/>
    </xf>
    <xf numFmtId="172" fontId="71" fillId="0" borderId="24" xfId="5" applyNumberFormat="1" applyFont="1" applyBorder="1" applyAlignment="1">
      <alignment horizontal="center" vertical="center"/>
    </xf>
    <xf numFmtId="172" fontId="71" fillId="0" borderId="67" xfId="5" applyNumberFormat="1" applyFont="1" applyBorder="1" applyAlignment="1">
      <alignment horizontal="center" vertical="center"/>
    </xf>
    <xf numFmtId="172" fontId="60" fillId="0" borderId="36" xfId="5" applyNumberFormat="1" applyFont="1" applyBorder="1" applyAlignment="1">
      <alignment vertical="center" wrapText="1"/>
    </xf>
    <xf numFmtId="172" fontId="60" fillId="0" borderId="37" xfId="5" applyNumberFormat="1" applyFont="1" applyBorder="1" applyAlignment="1">
      <alignment vertical="center" wrapText="1"/>
    </xf>
    <xf numFmtId="172" fontId="60" fillId="0" borderId="38" xfId="5" applyNumberFormat="1" applyFont="1" applyBorder="1" applyAlignment="1">
      <alignment vertical="center" wrapText="1"/>
    </xf>
    <xf numFmtId="172" fontId="61" fillId="0" borderId="23" xfId="5" applyNumberFormat="1" applyFont="1" applyBorder="1" applyAlignment="1">
      <alignment horizontal="center" vertical="center"/>
    </xf>
    <xf numFmtId="172" fontId="61" fillId="0" borderId="43" xfId="5" applyNumberFormat="1" applyFont="1" applyBorder="1" applyAlignment="1">
      <alignment horizontal="center" vertical="center"/>
    </xf>
    <xf numFmtId="172" fontId="151" fillId="0" borderId="39" xfId="0" applyNumberFormat="1" applyFont="1" applyBorder="1" applyAlignment="1">
      <alignment horizontal="right" vertical="center"/>
    </xf>
    <xf numFmtId="172" fontId="151" fillId="0" borderId="40" xfId="0" applyNumberFormat="1" applyFont="1" applyBorder="1" applyAlignment="1">
      <alignment horizontal="right" vertical="center"/>
    </xf>
    <xf numFmtId="172" fontId="151" fillId="0" borderId="41" xfId="0" applyNumberFormat="1" applyFont="1" applyBorder="1" applyAlignment="1">
      <alignment horizontal="right" vertical="center"/>
    </xf>
    <xf numFmtId="172" fontId="151" fillId="0" borderId="42" xfId="0" applyNumberFormat="1" applyFont="1" applyBorder="1" applyAlignment="1">
      <alignment horizontal="right" vertical="center"/>
    </xf>
    <xf numFmtId="172" fontId="151" fillId="0" borderId="41" xfId="0" applyNumberFormat="1" applyFont="1" applyBorder="1" applyAlignment="1">
      <alignment horizontal="right"/>
    </xf>
    <xf numFmtId="172" fontId="151" fillId="0" borderId="42" xfId="0" applyNumberFormat="1" applyFont="1" applyBorder="1" applyAlignment="1">
      <alignment horizontal="right"/>
    </xf>
    <xf numFmtId="172" fontId="151" fillId="0" borderId="39" xfId="1" applyNumberFormat="1" applyFont="1" applyFill="1" applyBorder="1" applyAlignment="1">
      <alignment horizontal="right" vertical="center" wrapText="1"/>
    </xf>
    <xf numFmtId="172" fontId="151" fillId="0" borderId="41" xfId="1" applyNumberFormat="1" applyFont="1" applyFill="1" applyBorder="1" applyAlignment="1">
      <alignment horizontal="right" vertical="center" wrapText="1"/>
    </xf>
    <xf numFmtId="172" fontId="151" fillId="0" borderId="39" xfId="1" applyNumberFormat="1" applyFont="1" applyFill="1" applyBorder="1" applyAlignment="1">
      <alignment horizontal="right" vertical="center"/>
    </xf>
    <xf numFmtId="172" fontId="151" fillId="0" borderId="40" xfId="1" applyNumberFormat="1" applyFont="1" applyFill="1" applyBorder="1" applyAlignment="1">
      <alignment horizontal="right" vertical="center"/>
    </xf>
    <xf numFmtId="172" fontId="151" fillId="0" borderId="41" xfId="1" applyNumberFormat="1" applyFont="1" applyFill="1" applyBorder="1" applyAlignment="1">
      <alignment horizontal="right" vertical="center"/>
    </xf>
    <xf numFmtId="172" fontId="151" fillId="0" borderId="42" xfId="1" applyNumberFormat="1" applyFont="1" applyFill="1" applyBorder="1" applyAlignment="1">
      <alignment horizontal="right" vertical="center"/>
    </xf>
    <xf numFmtId="172" fontId="72" fillId="5" borderId="33" xfId="5" applyNumberFormat="1" applyFont="1" applyFill="1" applyBorder="1" applyAlignment="1">
      <alignment horizontal="center" vertical="center" textRotation="90" wrapText="1"/>
    </xf>
    <xf numFmtId="172" fontId="72" fillId="5" borderId="34" xfId="5" applyNumberFormat="1" applyFont="1" applyFill="1" applyBorder="1" applyAlignment="1">
      <alignment horizontal="center" vertical="center" textRotation="90" wrapText="1"/>
    </xf>
    <xf numFmtId="172" fontId="72" fillId="5" borderId="35" xfId="5" applyNumberFormat="1" applyFont="1" applyFill="1" applyBorder="1" applyAlignment="1">
      <alignment horizontal="center" vertical="center" textRotation="90" wrapText="1"/>
    </xf>
    <xf numFmtId="172" fontId="72" fillId="3" borderId="44" xfId="5" applyNumberFormat="1" applyFont="1" applyFill="1" applyBorder="1" applyAlignment="1">
      <alignment horizontal="center" vertical="center" textRotation="90"/>
    </xf>
    <xf numFmtId="172" fontId="72" fillId="3" borderId="100" xfId="5" applyNumberFormat="1" applyFont="1" applyFill="1" applyBorder="1" applyAlignment="1">
      <alignment horizontal="center" vertical="center" textRotation="90"/>
    </xf>
    <xf numFmtId="172" fontId="60" fillId="0" borderId="84" xfId="5" applyNumberFormat="1" applyFont="1" applyBorder="1" applyAlignment="1">
      <alignment vertical="center" wrapText="1"/>
    </xf>
    <xf numFmtId="172" fontId="60" fillId="0" borderId="72" xfId="5" applyNumberFormat="1" applyFont="1" applyBorder="1" applyAlignment="1">
      <alignment vertical="center" wrapText="1"/>
    </xf>
    <xf numFmtId="172" fontId="60" fillId="0" borderId="85" xfId="5" applyNumberFormat="1" applyFont="1" applyBorder="1" applyAlignment="1">
      <alignment vertical="center" wrapText="1"/>
    </xf>
    <xf numFmtId="172" fontId="151" fillId="0" borderId="84" xfId="1" applyNumberFormat="1" applyFont="1" applyFill="1" applyBorder="1" applyAlignment="1">
      <alignment horizontal="right" vertical="center"/>
    </xf>
    <xf numFmtId="172" fontId="151" fillId="0" borderId="85" xfId="1" applyNumberFormat="1" applyFont="1" applyFill="1" applyBorder="1" applyAlignment="1">
      <alignment horizontal="right" vertical="center"/>
    </xf>
    <xf numFmtId="172" fontId="78" fillId="0" borderId="23" xfId="5" applyNumberFormat="1" applyFont="1" applyBorder="1" applyAlignment="1">
      <alignment horizontal="center" vertical="center"/>
    </xf>
    <xf numFmtId="172" fontId="78" fillId="0" borderId="43" xfId="5" applyNumberFormat="1" applyFont="1" applyBorder="1" applyAlignment="1">
      <alignment horizontal="center" vertical="center"/>
    </xf>
    <xf numFmtId="172" fontId="60" fillId="0" borderId="39" xfId="5" applyNumberFormat="1" applyFont="1" applyBorder="1" applyAlignment="1">
      <alignment horizontal="left" vertical="center" wrapText="1"/>
    </xf>
    <xf numFmtId="172" fontId="60" fillId="0" borderId="28" xfId="5" applyNumberFormat="1" applyFont="1" applyBorder="1" applyAlignment="1">
      <alignment horizontal="left" vertical="center" wrapText="1"/>
    </xf>
    <xf numFmtId="172" fontId="60" fillId="0" borderId="40" xfId="5" applyNumberFormat="1" applyFont="1" applyBorder="1" applyAlignment="1">
      <alignment horizontal="left" vertical="center" wrapText="1"/>
    </xf>
    <xf numFmtId="172" fontId="60" fillId="0" borderId="41" xfId="5" applyNumberFormat="1" applyFont="1" applyBorder="1" applyAlignment="1">
      <alignment horizontal="left" vertical="center" wrapText="1"/>
    </xf>
    <xf numFmtId="172" fontId="60" fillId="0" borderId="31" xfId="5" applyNumberFormat="1" applyFont="1" applyBorder="1" applyAlignment="1">
      <alignment horizontal="left" vertical="center" wrapText="1"/>
    </xf>
    <xf numFmtId="172" fontId="60" fillId="0" borderId="42" xfId="5" applyNumberFormat="1" applyFont="1" applyBorder="1" applyAlignment="1">
      <alignment horizontal="left" vertical="center" wrapText="1"/>
    </xf>
    <xf numFmtId="172" fontId="151" fillId="0" borderId="23" xfId="5" applyNumberFormat="1" applyFont="1" applyBorder="1" applyAlignment="1">
      <alignment horizontal="right" vertical="center"/>
    </xf>
    <xf numFmtId="172" fontId="151" fillId="0" borderId="39" xfId="5" applyNumberFormat="1" applyFont="1" applyBorder="1" applyAlignment="1">
      <alignment horizontal="right" vertical="center" wrapText="1"/>
    </xf>
    <xf numFmtId="172" fontId="151" fillId="0" borderId="28" xfId="5" applyNumberFormat="1" applyFont="1" applyBorder="1" applyAlignment="1">
      <alignment horizontal="right" vertical="center" wrapText="1"/>
    </xf>
    <xf numFmtId="172" fontId="151" fillId="0" borderId="40" xfId="5" applyNumberFormat="1" applyFont="1" applyBorder="1" applyAlignment="1">
      <alignment horizontal="right" vertical="center" wrapText="1"/>
    </xf>
    <xf numFmtId="172" fontId="152" fillId="0" borderId="36" xfId="5" applyNumberFormat="1" applyFont="1" applyBorder="1" applyAlignment="1">
      <alignment horizontal="right" vertical="center" wrapText="1"/>
    </xf>
    <xf numFmtId="172" fontId="152" fillId="0" borderId="37" xfId="5" applyNumberFormat="1" applyFont="1" applyBorder="1" applyAlignment="1">
      <alignment horizontal="right" vertical="center" wrapText="1"/>
    </xf>
    <xf numFmtId="172" fontId="152" fillId="0" borderId="38" xfId="5" applyNumberFormat="1" applyFont="1" applyBorder="1" applyAlignment="1">
      <alignment horizontal="right" vertical="center" wrapText="1"/>
    </xf>
    <xf numFmtId="172" fontId="152" fillId="0" borderId="36" xfId="5" applyNumberFormat="1" applyFont="1" applyBorder="1" applyAlignment="1">
      <alignment horizontal="right"/>
    </xf>
    <xf numFmtId="172" fontId="152" fillId="0" borderId="38" xfId="5" applyNumberFormat="1" applyFont="1" applyBorder="1" applyAlignment="1">
      <alignment horizontal="right"/>
    </xf>
    <xf numFmtId="172" fontId="151" fillId="0" borderId="36" xfId="1" applyNumberFormat="1" applyFont="1" applyFill="1" applyBorder="1" applyAlignment="1">
      <alignment horizontal="right" vertical="center"/>
    </xf>
    <xf numFmtId="172" fontId="151" fillId="0" borderId="38" xfId="1" applyNumberFormat="1" applyFont="1" applyFill="1" applyBorder="1" applyAlignment="1">
      <alignment horizontal="right" vertical="center"/>
    </xf>
    <xf numFmtId="172" fontId="151" fillId="0" borderId="36" xfId="5" applyNumberFormat="1" applyFont="1" applyBorder="1" applyAlignment="1">
      <alignment horizontal="right"/>
    </xf>
    <xf numFmtId="172" fontId="151" fillId="0" borderId="38" xfId="5" applyNumberFormat="1" applyFont="1" applyBorder="1" applyAlignment="1">
      <alignment horizontal="right"/>
    </xf>
    <xf numFmtId="172" fontId="76" fillId="12" borderId="0" xfId="5" applyNumberFormat="1" applyFont="1" applyFill="1" applyAlignment="1">
      <alignment horizontal="center"/>
    </xf>
    <xf numFmtId="172" fontId="77" fillId="12" borderId="0" xfId="4" applyNumberFormat="1" applyFont="1" applyFill="1" applyBorder="1" applyAlignment="1">
      <alignment horizontal="center" vertical="center" wrapText="1"/>
    </xf>
    <xf numFmtId="41" fontId="135" fillId="4" borderId="43" xfId="1" applyNumberFormat="1" applyFont="1" applyFill="1" applyBorder="1" applyAlignment="1">
      <alignment horizontal="center"/>
    </xf>
    <xf numFmtId="41" fontId="97" fillId="2" borderId="41" xfId="1" applyNumberFormat="1" applyFont="1" applyFill="1" applyBorder="1" applyAlignment="1">
      <alignment horizontal="center"/>
    </xf>
    <xf numFmtId="41" fontId="97" fillId="2" borderId="31" xfId="1" applyNumberFormat="1" applyFont="1" applyFill="1" applyBorder="1" applyAlignment="1">
      <alignment horizontal="center"/>
    </xf>
    <xf numFmtId="41" fontId="97" fillId="2" borderId="42" xfId="1" applyNumberFormat="1" applyFont="1" applyFill="1" applyBorder="1" applyAlignment="1">
      <alignment horizontal="center"/>
    </xf>
    <xf numFmtId="41" fontId="120" fillId="4" borderId="20" xfId="1" applyFont="1" applyFill="1" applyBorder="1" applyAlignment="1">
      <alignment horizontal="center"/>
    </xf>
    <xf numFmtId="41" fontId="120" fillId="15" borderId="20" xfId="1" applyFont="1" applyFill="1" applyBorder="1" applyAlignment="1">
      <alignment horizontal="center"/>
    </xf>
    <xf numFmtId="0" fontId="69" fillId="2" borderId="31" xfId="7" applyFill="1" applyBorder="1" applyAlignment="1">
      <alignment horizontal="right"/>
    </xf>
    <xf numFmtId="0" fontId="132" fillId="4" borderId="39" xfId="7" applyFont="1" applyFill="1" applyBorder="1" applyAlignment="1">
      <alignment horizontal="center" vertical="center" wrapText="1"/>
    </xf>
    <xf numFmtId="0" fontId="132" fillId="4" borderId="40" xfId="7" applyFont="1" applyFill="1" applyBorder="1" applyAlignment="1">
      <alignment horizontal="center" vertical="center" wrapText="1"/>
    </xf>
    <xf numFmtId="0" fontId="132" fillId="4" borderId="41" xfId="7" applyFont="1" applyFill="1" applyBorder="1" applyAlignment="1">
      <alignment horizontal="center" vertical="center" wrapText="1"/>
    </xf>
    <xf numFmtId="0" fontId="132" fillId="4" borderId="42" xfId="7" applyFont="1" applyFill="1" applyBorder="1" applyAlignment="1">
      <alignment horizontal="center" vertical="center" wrapText="1"/>
    </xf>
    <xf numFmtId="180" fontId="137" fillId="4" borderId="20" xfId="13" applyNumberFormat="1" applyFont="1" applyFill="1" applyBorder="1" applyAlignment="1">
      <alignment horizontal="center"/>
    </xf>
    <xf numFmtId="0" fontId="69" fillId="2" borderId="0" xfId="7" applyFill="1" applyAlignment="1">
      <alignment horizontal="right"/>
    </xf>
    <xf numFmtId="0" fontId="69" fillId="2" borderId="20" xfId="7" applyFill="1" applyBorder="1" applyAlignment="1">
      <alignment horizontal="center"/>
    </xf>
    <xf numFmtId="0" fontId="130" fillId="2" borderId="0" xfId="7" applyFont="1" applyFill="1" applyAlignment="1">
      <alignment horizontal="left" wrapText="1"/>
    </xf>
    <xf numFmtId="0" fontId="129" fillId="2" borderId="20" xfId="7" applyFont="1" applyFill="1" applyBorder="1" applyAlignment="1">
      <alignment horizontal="center"/>
    </xf>
    <xf numFmtId="0" fontId="129" fillId="2" borderId="36" xfId="7" applyFont="1" applyFill="1" applyBorder="1" applyAlignment="1">
      <alignment horizontal="center"/>
    </xf>
    <xf numFmtId="0" fontId="129" fillId="2" borderId="37" xfId="7" applyFont="1" applyFill="1" applyBorder="1" applyAlignment="1">
      <alignment horizontal="center"/>
    </xf>
    <xf numFmtId="0" fontId="129" fillId="2" borderId="38" xfId="7" applyFont="1" applyFill="1" applyBorder="1" applyAlignment="1">
      <alignment horizontal="center"/>
    </xf>
    <xf numFmtId="41" fontId="97" fillId="15" borderId="20" xfId="1" applyFont="1" applyFill="1" applyBorder="1" applyAlignment="1">
      <alignment horizontal="center"/>
    </xf>
    <xf numFmtId="41" fontId="97" fillId="4" borderId="20" xfId="1" applyFont="1" applyFill="1" applyBorder="1" applyAlignment="1">
      <alignment horizontal="center" vertical="top" wrapText="1"/>
    </xf>
    <xf numFmtId="41" fontId="97" fillId="2" borderId="20" xfId="1" applyFont="1" applyFill="1" applyBorder="1" applyAlignment="1">
      <alignment horizontal="center"/>
    </xf>
    <xf numFmtId="41" fontId="97" fillId="4" borderId="20" xfId="1" applyFont="1" applyFill="1" applyBorder="1" applyAlignment="1">
      <alignment horizontal="center"/>
    </xf>
    <xf numFmtId="41" fontId="134" fillId="2" borderId="20" xfId="1" applyFont="1" applyFill="1" applyBorder="1" applyAlignment="1">
      <alignment horizontal="center"/>
    </xf>
    <xf numFmtId="0" fontId="129" fillId="2" borderId="36" xfId="7" applyFont="1" applyFill="1" applyBorder="1"/>
    <xf numFmtId="0" fontId="129" fillId="2" borderId="37" xfId="7" applyFont="1" applyFill="1" applyBorder="1"/>
    <xf numFmtId="0" fontId="129" fillId="2" borderId="39" xfId="7" applyFont="1" applyFill="1" applyBorder="1" applyAlignment="1">
      <alignment horizontal="center" vertical="center" wrapText="1"/>
    </xf>
    <xf numFmtId="0" fontId="129" fillId="2" borderId="97" xfId="7" applyFont="1" applyFill="1" applyBorder="1" applyAlignment="1">
      <alignment horizontal="center" vertical="center" wrapText="1"/>
    </xf>
    <xf numFmtId="0" fontId="129" fillId="2" borderId="41" xfId="7" applyFont="1" applyFill="1" applyBorder="1" applyAlignment="1">
      <alignment horizontal="center" vertical="center" wrapText="1"/>
    </xf>
    <xf numFmtId="0" fontId="129" fillId="15" borderId="39" xfId="7" applyFont="1" applyFill="1" applyBorder="1" applyAlignment="1">
      <alignment horizontal="center" vertical="center" wrapText="1"/>
    </xf>
    <xf numFmtId="0" fontId="129" fillId="15" borderId="28" xfId="7" applyFont="1" applyFill="1" applyBorder="1" applyAlignment="1">
      <alignment horizontal="center" vertical="center" wrapText="1"/>
    </xf>
    <xf numFmtId="0" fontId="129" fillId="15" borderId="97" xfId="7" applyFont="1" applyFill="1" applyBorder="1" applyAlignment="1">
      <alignment horizontal="center" vertical="center" wrapText="1"/>
    </xf>
    <xf numFmtId="0" fontId="129" fillId="15" borderId="0" xfId="7" applyFont="1" applyFill="1" applyAlignment="1">
      <alignment horizontal="center" vertical="center" wrapText="1"/>
    </xf>
    <xf numFmtId="0" fontId="129" fillId="15" borderId="41" xfId="7" applyFont="1" applyFill="1" applyBorder="1" applyAlignment="1">
      <alignment horizontal="center" vertical="center" wrapText="1"/>
    </xf>
    <xf numFmtId="0" fontId="129" fillId="15" borderId="31" xfId="7" applyFont="1" applyFill="1" applyBorder="1" applyAlignment="1">
      <alignment horizontal="center" vertical="center" wrapText="1"/>
    </xf>
    <xf numFmtId="0" fontId="131" fillId="4" borderId="36" xfId="7" applyFont="1" applyFill="1" applyBorder="1" applyAlignment="1">
      <alignment horizontal="center"/>
    </xf>
    <xf numFmtId="0" fontId="131" fillId="4" borderId="37" xfId="7" applyFont="1" applyFill="1" applyBorder="1" applyAlignment="1">
      <alignment horizontal="center"/>
    </xf>
    <xf numFmtId="0" fontId="131" fillId="4" borderId="38" xfId="7" applyFont="1" applyFill="1" applyBorder="1" applyAlignment="1">
      <alignment horizontal="center"/>
    </xf>
    <xf numFmtId="0" fontId="129" fillId="2" borderId="36" xfId="7" quotePrefix="1" applyFont="1" applyFill="1" applyBorder="1" applyAlignment="1">
      <alignment horizontal="center" vertical="center" wrapText="1"/>
    </xf>
    <xf numFmtId="0" fontId="129" fillId="2" borderId="37" xfId="7" quotePrefix="1" applyFont="1" applyFill="1" applyBorder="1" applyAlignment="1">
      <alignment horizontal="center" vertical="center" wrapText="1"/>
    </xf>
    <xf numFmtId="0" fontId="129" fillId="2" borderId="38" xfId="7" quotePrefix="1" applyFont="1" applyFill="1" applyBorder="1" applyAlignment="1">
      <alignment horizontal="center" vertical="center" wrapText="1"/>
    </xf>
    <xf numFmtId="0" fontId="129" fillId="2" borderId="28" xfId="7" applyFont="1" applyFill="1" applyBorder="1" applyAlignment="1">
      <alignment horizontal="center" vertical="center" wrapText="1"/>
    </xf>
    <xf numFmtId="0" fontId="129" fillId="2" borderId="40" xfId="7" applyFont="1" applyFill="1" applyBorder="1" applyAlignment="1">
      <alignment horizontal="center" vertical="center" wrapText="1"/>
    </xf>
    <xf numFmtId="0" fontId="129" fillId="2" borderId="0" xfId="7" applyFont="1" applyFill="1" applyAlignment="1">
      <alignment horizontal="center" vertical="center" wrapText="1"/>
    </xf>
    <xf numFmtId="0" fontId="129" fillId="2" borderId="98" xfId="7" applyFont="1" applyFill="1" applyBorder="1" applyAlignment="1">
      <alignment horizontal="center" vertical="center" wrapText="1"/>
    </xf>
    <xf numFmtId="0" fontId="129" fillId="2" borderId="31" xfId="7" applyFont="1" applyFill="1" applyBorder="1" applyAlignment="1">
      <alignment horizontal="center" vertical="center" wrapText="1"/>
    </xf>
    <xf numFmtId="0" fontId="129" fillId="2" borderId="42" xfId="7" applyFont="1" applyFill="1" applyBorder="1" applyAlignment="1">
      <alignment horizontal="center" vertical="center" wrapText="1"/>
    </xf>
    <xf numFmtId="0" fontId="132" fillId="4" borderId="36" xfId="7" quotePrefix="1" applyFont="1" applyFill="1" applyBorder="1" applyAlignment="1">
      <alignment horizontal="center" vertical="center" wrapText="1"/>
    </xf>
    <xf numFmtId="0" fontId="132" fillId="4" borderId="37" xfId="7" quotePrefix="1" applyFont="1" applyFill="1" applyBorder="1" applyAlignment="1">
      <alignment horizontal="center" vertical="center" wrapText="1"/>
    </xf>
    <xf numFmtId="0" fontId="132" fillId="4" borderId="38" xfId="7" quotePrefix="1" applyFont="1" applyFill="1" applyBorder="1" applyAlignment="1">
      <alignment horizontal="center" vertical="center" wrapText="1"/>
    </xf>
    <xf numFmtId="0" fontId="129" fillId="2" borderId="23" xfId="7" applyFont="1" applyFill="1" applyBorder="1" applyAlignment="1">
      <alignment horizontal="right" vertical="center" textRotation="90"/>
    </xf>
    <xf numFmtId="0" fontId="129" fillId="2" borderId="43" xfId="7" applyFont="1" applyFill="1" applyBorder="1" applyAlignment="1">
      <alignment horizontal="right" vertical="center" textRotation="90"/>
    </xf>
    <xf numFmtId="0" fontId="137" fillId="15" borderId="36" xfId="7" applyFont="1" applyFill="1" applyBorder="1" applyAlignment="1">
      <alignment horizontal="center"/>
    </xf>
    <xf numFmtId="0" fontId="137" fillId="15" borderId="37" xfId="7" applyFont="1" applyFill="1" applyBorder="1" applyAlignment="1">
      <alignment horizontal="center"/>
    </xf>
    <xf numFmtId="0" fontId="137" fillId="15" borderId="38" xfId="7" applyFont="1" applyFill="1" applyBorder="1" applyAlignment="1">
      <alignment horizontal="center"/>
    </xf>
    <xf numFmtId="179" fontId="137" fillId="4" borderId="36" xfId="13" applyNumberFormat="1" applyFont="1" applyFill="1" applyBorder="1" applyAlignment="1">
      <alignment horizontal="center" vertical="top" wrapText="1"/>
    </xf>
    <xf numFmtId="179" fontId="137" fillId="4" borderId="37" xfId="13" applyNumberFormat="1" applyFont="1" applyFill="1" applyBorder="1" applyAlignment="1">
      <alignment horizontal="center" vertical="top" wrapText="1"/>
    </xf>
    <xf numFmtId="179" fontId="137" fillId="4" borderId="38" xfId="13" applyNumberFormat="1" applyFont="1" applyFill="1" applyBorder="1" applyAlignment="1">
      <alignment horizontal="center" vertical="top" wrapText="1"/>
    </xf>
    <xf numFmtId="180" fontId="137" fillId="4" borderId="36" xfId="13" applyNumberFormat="1" applyFont="1" applyFill="1" applyBorder="1" applyAlignment="1">
      <alignment horizontal="center" vertical="top" wrapText="1"/>
    </xf>
    <xf numFmtId="180" fontId="137" fillId="4" borderId="37" xfId="13" applyNumberFormat="1" applyFont="1" applyFill="1" applyBorder="1" applyAlignment="1">
      <alignment horizontal="center" vertical="top" wrapText="1"/>
    </xf>
    <xf numFmtId="180" fontId="137" fillId="4" borderId="38" xfId="13" applyNumberFormat="1" applyFont="1" applyFill="1" applyBorder="1" applyAlignment="1">
      <alignment horizontal="center" vertical="top" wrapText="1"/>
    </xf>
    <xf numFmtId="180" fontId="137" fillId="4" borderId="36" xfId="13" applyNumberFormat="1" applyFont="1" applyFill="1" applyBorder="1" applyAlignment="1">
      <alignment horizontal="center"/>
    </xf>
    <xf numFmtId="180" fontId="137" fillId="4" borderId="37" xfId="13" applyNumberFormat="1" applyFont="1" applyFill="1" applyBorder="1" applyAlignment="1">
      <alignment horizontal="center"/>
    </xf>
    <xf numFmtId="180" fontId="137" fillId="4" borderId="38" xfId="13" applyNumberFormat="1" applyFont="1" applyFill="1" applyBorder="1" applyAlignment="1">
      <alignment horizontal="center"/>
    </xf>
    <xf numFmtId="0" fontId="137" fillId="4" borderId="20" xfId="7" applyFont="1" applyFill="1" applyBorder="1" applyAlignment="1">
      <alignment horizontal="center"/>
    </xf>
    <xf numFmtId="180" fontId="138" fillId="4" borderId="36" xfId="13" applyNumberFormat="1" applyFont="1" applyFill="1" applyBorder="1" applyAlignment="1">
      <alignment horizontal="center"/>
    </xf>
    <xf numFmtId="180" fontId="138" fillId="4" borderId="37" xfId="13" applyNumberFormat="1" applyFont="1" applyFill="1" applyBorder="1" applyAlignment="1">
      <alignment horizontal="center"/>
    </xf>
    <xf numFmtId="180" fontId="138" fillId="4" borderId="38" xfId="13" applyNumberFormat="1" applyFont="1" applyFill="1" applyBorder="1" applyAlignment="1">
      <alignment horizontal="center"/>
    </xf>
    <xf numFmtId="0" fontId="132" fillId="4" borderId="20" xfId="7" applyFont="1" applyFill="1" applyBorder="1" applyAlignment="1">
      <alignment horizontal="center" vertical="center" wrapText="1"/>
    </xf>
    <xf numFmtId="0" fontId="132" fillId="4" borderId="21" xfId="7" applyFont="1" applyFill="1" applyBorder="1" applyAlignment="1">
      <alignment horizontal="center" vertical="center" wrapText="1"/>
    </xf>
    <xf numFmtId="0" fontId="132" fillId="4" borderId="26" xfId="7" applyFont="1" applyFill="1" applyBorder="1" applyAlignment="1">
      <alignment horizontal="center" vertical="center" wrapText="1"/>
    </xf>
    <xf numFmtId="0" fontId="132" fillId="4" borderId="27" xfId="7" applyFont="1" applyFill="1" applyBorder="1" applyAlignment="1">
      <alignment horizontal="center" vertical="center" wrapText="1"/>
    </xf>
    <xf numFmtId="0" fontId="129" fillId="3" borderId="16" xfId="7" quotePrefix="1" applyFont="1" applyFill="1" applyBorder="1" applyAlignment="1">
      <alignment horizontal="center" vertical="center"/>
    </xf>
    <xf numFmtId="0" fontId="129" fillId="3" borderId="17" xfId="7" quotePrefix="1" applyFont="1" applyFill="1" applyBorder="1" applyAlignment="1">
      <alignment horizontal="center" vertical="center"/>
    </xf>
    <xf numFmtId="0" fontId="129" fillId="2" borderId="78" xfId="7" applyFont="1" applyFill="1" applyBorder="1" applyAlignment="1">
      <alignment horizontal="center" vertical="center" wrapText="1"/>
    </xf>
    <xf numFmtId="0" fontId="129" fillId="2" borderId="6" xfId="7" applyFont="1" applyFill="1" applyBorder="1" applyAlignment="1">
      <alignment horizontal="center" vertical="center" wrapText="1"/>
    </xf>
    <xf numFmtId="0" fontId="129" fillId="2" borderId="79" xfId="7" applyFont="1" applyFill="1" applyBorder="1" applyAlignment="1">
      <alignment horizontal="center" vertical="center" wrapText="1"/>
    </xf>
    <xf numFmtId="0" fontId="129" fillId="2" borderId="0" xfId="7" applyFont="1" applyFill="1" applyBorder="1" applyAlignment="1">
      <alignment horizontal="center" vertical="center" wrapText="1"/>
    </xf>
    <xf numFmtId="0" fontId="129" fillId="2" borderId="86" xfId="7" applyFont="1" applyFill="1" applyBorder="1" applyAlignment="1">
      <alignment horizontal="center" vertical="center" wrapText="1"/>
    </xf>
    <xf numFmtId="0" fontId="129" fillId="2" borderId="11" xfId="7" applyFont="1" applyFill="1" applyBorder="1" applyAlignment="1">
      <alignment horizontal="center" vertical="center" wrapText="1"/>
    </xf>
    <xf numFmtId="0" fontId="129" fillId="2" borderId="82" xfId="7" applyFont="1" applyFill="1" applyBorder="1" applyAlignment="1">
      <alignment horizontal="center" vertical="center" wrapText="1"/>
    </xf>
    <xf numFmtId="0" fontId="132" fillId="4" borderId="84" xfId="7" quotePrefix="1" applyFont="1" applyFill="1" applyBorder="1" applyAlignment="1">
      <alignment horizontal="center" vertical="center" wrapText="1"/>
    </xf>
    <xf numFmtId="0" fontId="132" fillId="4" borderId="72" xfId="7" quotePrefix="1" applyFont="1" applyFill="1" applyBorder="1" applyAlignment="1">
      <alignment horizontal="center" vertical="center" wrapText="1"/>
    </xf>
    <xf numFmtId="0" fontId="132" fillId="4" borderId="101" xfId="7" quotePrefix="1" applyFont="1" applyFill="1" applyBorder="1" applyAlignment="1">
      <alignment horizontal="center" vertical="center" wrapText="1"/>
    </xf>
    <xf numFmtId="0" fontId="129" fillId="2" borderId="19" xfId="7" applyFont="1" applyFill="1" applyBorder="1" applyAlignment="1">
      <alignment horizontal="center" vertical="center" wrapText="1"/>
    </xf>
    <xf numFmtId="0" fontId="129" fillId="2" borderId="20" xfId="7" applyFont="1" applyFill="1" applyBorder="1" applyAlignment="1">
      <alignment horizontal="center" vertical="center" wrapText="1"/>
    </xf>
    <xf numFmtId="0" fontId="129" fillId="2" borderId="25" xfId="7" applyFont="1" applyFill="1" applyBorder="1" applyAlignment="1">
      <alignment horizontal="center" vertical="center" wrapText="1"/>
    </xf>
    <xf numFmtId="0" fontId="129" fillId="2" borderId="26" xfId="7" applyFont="1" applyFill="1" applyBorder="1" applyAlignment="1">
      <alignment horizontal="center" vertical="center" wrapText="1"/>
    </xf>
    <xf numFmtId="0" fontId="129" fillId="8" borderId="20" xfId="7" applyFont="1" applyFill="1" applyBorder="1" applyAlignment="1">
      <alignment horizontal="center" vertical="center" wrapText="1"/>
    </xf>
    <xf numFmtId="0" fontId="129" fillId="8" borderId="26" xfId="7" applyFont="1" applyFill="1" applyBorder="1" applyAlignment="1">
      <alignment horizontal="center" vertical="center" wrapText="1"/>
    </xf>
    <xf numFmtId="0" fontId="129" fillId="15" borderId="20" xfId="7" applyFont="1" applyFill="1" applyBorder="1" applyAlignment="1">
      <alignment horizontal="center" vertical="center" wrapText="1"/>
    </xf>
    <xf numFmtId="0" fontId="129" fillId="15" borderId="26" xfId="7" applyFont="1" applyFill="1" applyBorder="1" applyAlignment="1">
      <alignment horizontal="center" vertical="center" wrapText="1"/>
    </xf>
    <xf numFmtId="0" fontId="129" fillId="4" borderId="20" xfId="7" applyFont="1" applyFill="1" applyBorder="1" applyAlignment="1">
      <alignment horizontal="center" vertical="center" wrapText="1"/>
    </xf>
    <xf numFmtId="0" fontId="129" fillId="4" borderId="26" xfId="7" applyFont="1" applyFill="1" applyBorder="1" applyAlignment="1">
      <alignment horizontal="center" vertical="center" wrapText="1"/>
    </xf>
    <xf numFmtId="180" fontId="137" fillId="4" borderId="41" xfId="13" applyNumberFormat="1" applyFont="1" applyFill="1" applyBorder="1" applyAlignment="1">
      <alignment horizontal="center"/>
    </xf>
    <xf numFmtId="180" fontId="137" fillId="4" borderId="31" xfId="13" applyNumberFormat="1" applyFont="1" applyFill="1" applyBorder="1" applyAlignment="1">
      <alignment horizontal="center"/>
    </xf>
    <xf numFmtId="180" fontId="137" fillId="4" borderId="42" xfId="13" applyNumberFormat="1" applyFont="1" applyFill="1" applyBorder="1" applyAlignment="1">
      <alignment horizontal="center"/>
    </xf>
    <xf numFmtId="0" fontId="137" fillId="4" borderId="41" xfId="7" applyFont="1" applyFill="1" applyBorder="1" applyAlignment="1">
      <alignment horizontal="center"/>
    </xf>
    <xf numFmtId="0" fontId="137" fillId="4" borderId="31" xfId="7" applyFont="1" applyFill="1" applyBorder="1" applyAlignment="1">
      <alignment horizontal="center"/>
    </xf>
    <xf numFmtId="0" fontId="137" fillId="4" borderId="42" xfId="7" applyFont="1" applyFill="1" applyBorder="1" applyAlignment="1">
      <alignment horizontal="center"/>
    </xf>
    <xf numFmtId="180" fontId="137" fillId="4" borderId="43" xfId="13" applyNumberFormat="1" applyFont="1" applyFill="1" applyBorder="1" applyAlignment="1">
      <alignment horizontal="center"/>
    </xf>
    <xf numFmtId="0" fontId="131" fillId="2" borderId="36" xfId="7" applyFont="1" applyFill="1" applyBorder="1" applyAlignment="1">
      <alignment horizontal="center"/>
    </xf>
    <xf numFmtId="0" fontId="131" fillId="2" borderId="37" xfId="7" applyFont="1" applyFill="1" applyBorder="1" applyAlignment="1">
      <alignment horizontal="center"/>
    </xf>
    <xf numFmtId="0" fontId="131" fillId="2" borderId="38" xfId="7" applyFont="1" applyFill="1" applyBorder="1" applyAlignment="1">
      <alignment horizontal="center"/>
    </xf>
    <xf numFmtId="0" fontId="137" fillId="4" borderId="43" xfId="7" applyFont="1" applyFill="1" applyBorder="1" applyAlignment="1">
      <alignment horizontal="center"/>
    </xf>
    <xf numFmtId="0" fontId="131" fillId="2" borderId="0" xfId="7" applyFont="1" applyFill="1" applyAlignment="1">
      <alignment horizontal="left"/>
    </xf>
    <xf numFmtId="0" fontId="129" fillId="2" borderId="0" xfId="7" applyFont="1" applyFill="1" applyAlignment="1">
      <alignment horizontal="center"/>
    </xf>
    <xf numFmtId="0" fontId="129" fillId="2" borderId="31" xfId="7" applyFont="1" applyFill="1" applyBorder="1" applyAlignment="1">
      <alignment horizontal="center"/>
    </xf>
    <xf numFmtId="180" fontId="129" fillId="2" borderId="36" xfId="13" applyNumberFormat="1" applyFont="1" applyFill="1" applyBorder="1" applyAlignment="1">
      <alignment horizontal="center"/>
    </xf>
    <xf numFmtId="180" fontId="129" fillId="2" borderId="37" xfId="13" applyNumberFormat="1" applyFont="1" applyFill="1" applyBorder="1" applyAlignment="1">
      <alignment horizontal="center"/>
    </xf>
    <xf numFmtId="180" fontId="129" fillId="2" borderId="38" xfId="13" applyNumberFormat="1" applyFont="1" applyFill="1" applyBorder="1" applyAlignment="1">
      <alignment horizontal="center"/>
    </xf>
    <xf numFmtId="0" fontId="31" fillId="2" borderId="0" xfId="0" applyFont="1" applyFill="1" applyAlignment="1">
      <alignment horizontal="left"/>
    </xf>
    <xf numFmtId="0" fontId="28" fillId="5" borderId="2" xfId="0" applyFont="1" applyFill="1" applyBorder="1" applyAlignment="1">
      <alignment horizontal="center" vertical="center" wrapText="1"/>
    </xf>
    <xf numFmtId="0" fontId="29" fillId="5" borderId="3" xfId="0" applyFont="1" applyFill="1" applyBorder="1" applyAlignment="1">
      <alignment horizontal="center" vertical="center" wrapText="1"/>
    </xf>
    <xf numFmtId="0" fontId="30" fillId="5" borderId="4" xfId="0" applyFont="1" applyFill="1" applyBorder="1" applyAlignment="1">
      <alignment wrapText="1"/>
    </xf>
    <xf numFmtId="9" fontId="16" fillId="2" borderId="0" xfId="3" applyFont="1" applyFill="1"/>
    <xf numFmtId="41" fontId="148" fillId="2" borderId="0" xfId="1" applyFont="1" applyFill="1"/>
    <xf numFmtId="0" fontId="21" fillId="2" borderId="87" xfId="0" applyFont="1" applyFill="1" applyBorder="1" applyAlignment="1">
      <alignment horizontal="center" vertical="center" wrapText="1"/>
    </xf>
    <xf numFmtId="166" fontId="23" fillId="2" borderId="26" xfId="0" applyNumberFormat="1" applyFont="1" applyFill="1" applyBorder="1" applyAlignment="1">
      <alignment horizontal="center" vertical="center" wrapText="1"/>
    </xf>
    <xf numFmtId="41" fontId="17" fillId="2" borderId="120" xfId="1" applyNumberFormat="1" applyFont="1" applyFill="1" applyBorder="1"/>
    <xf numFmtId="14" fontId="17" fillId="2" borderId="32" xfId="1" applyNumberFormat="1" applyFont="1" applyFill="1" applyBorder="1"/>
    <xf numFmtId="41" fontId="17" fillId="2" borderId="32" xfId="1" applyNumberFormat="1" applyFont="1" applyFill="1" applyBorder="1"/>
    <xf numFmtId="41" fontId="17" fillId="2" borderId="69" xfId="1" applyNumberFormat="1" applyFont="1" applyFill="1" applyBorder="1"/>
    <xf numFmtId="42" fontId="45" fillId="2" borderId="0" xfId="2" applyFont="1" applyFill="1" applyBorder="1"/>
    <xf numFmtId="42" fontId="4" fillId="2" borderId="0" xfId="2" applyFont="1" applyFill="1" applyBorder="1"/>
    <xf numFmtId="0" fontId="44" fillId="5" borderId="16" xfId="0" applyFont="1" applyFill="1" applyBorder="1" applyAlignment="1">
      <alignment horizontal="center" vertical="center" wrapText="1"/>
    </xf>
    <xf numFmtId="0" fontId="46" fillId="5" borderId="17" xfId="0" applyFont="1" applyFill="1" applyBorder="1" applyAlignment="1">
      <alignment horizontal="center" vertical="center" wrapText="1"/>
    </xf>
    <xf numFmtId="0" fontId="3" fillId="5" borderId="17" xfId="0" applyFont="1" applyFill="1" applyBorder="1" applyAlignment="1">
      <alignment horizontal="center" vertical="center" wrapText="1"/>
    </xf>
    <xf numFmtId="0" fontId="3" fillId="5" borderId="45" xfId="0" applyFont="1" applyFill="1" applyBorder="1" applyAlignment="1">
      <alignment horizontal="center" vertical="center" wrapText="1"/>
    </xf>
    <xf numFmtId="0" fontId="3" fillId="5" borderId="17" xfId="0" applyFont="1" applyFill="1" applyBorder="1" applyAlignment="1">
      <alignment horizontal="center" vertical="center" wrapText="1"/>
    </xf>
    <xf numFmtId="0" fontId="3" fillId="5" borderId="46" xfId="0" applyFont="1" applyFill="1" applyBorder="1" applyAlignment="1">
      <alignment horizontal="center" vertical="center" wrapText="1"/>
    </xf>
    <xf numFmtId="0" fontId="44" fillId="5" borderId="100" xfId="0" applyFont="1" applyFill="1" applyBorder="1" applyAlignment="1">
      <alignment horizontal="center" vertical="center" wrapText="1"/>
    </xf>
    <xf numFmtId="0" fontId="46" fillId="5" borderId="87" xfId="0" applyFont="1" applyFill="1" applyBorder="1" applyAlignment="1">
      <alignment horizontal="center" vertical="center" wrapText="1"/>
    </xf>
    <xf numFmtId="0" fontId="3" fillId="5" borderId="87" xfId="0" applyFont="1" applyFill="1" applyBorder="1" applyAlignment="1">
      <alignment horizontal="center" vertical="center" wrapText="1"/>
    </xf>
    <xf numFmtId="0" fontId="3" fillId="5" borderId="97" xfId="0" applyFont="1" applyFill="1" applyBorder="1" applyAlignment="1">
      <alignment horizontal="center" vertical="center" wrapText="1"/>
    </xf>
    <xf numFmtId="0" fontId="3" fillId="5" borderId="33" xfId="0" applyFont="1" applyFill="1" applyBorder="1" applyAlignment="1">
      <alignment horizontal="center" vertical="center" wrapText="1"/>
    </xf>
    <xf numFmtId="0" fontId="4" fillId="5" borderId="98" xfId="0" applyFont="1" applyFill="1" applyBorder="1" applyAlignment="1">
      <alignment horizontal="center" vertical="center" wrapText="1"/>
    </xf>
    <xf numFmtId="0" fontId="4" fillId="5" borderId="87" xfId="0" applyFont="1" applyFill="1" applyBorder="1" applyAlignment="1">
      <alignment horizontal="center" vertical="center" wrapText="1"/>
    </xf>
    <xf numFmtId="0" fontId="0" fillId="5" borderId="88" xfId="0" applyFill="1" applyBorder="1" applyAlignment="1">
      <alignment horizontal="center" vertical="center"/>
    </xf>
    <xf numFmtId="0" fontId="46" fillId="5" borderId="25" xfId="0" applyFont="1" applyFill="1" applyBorder="1" applyAlignment="1">
      <alignment horizontal="center" vertical="center" wrapText="1"/>
    </xf>
    <xf numFmtId="0" fontId="46" fillId="5" borderId="26" xfId="0" applyFont="1" applyFill="1" applyBorder="1" applyAlignment="1">
      <alignment horizontal="center" vertical="center" wrapText="1"/>
    </xf>
    <xf numFmtId="0" fontId="0" fillId="5" borderId="26" xfId="0" applyFill="1" applyBorder="1" applyAlignment="1">
      <alignment horizontal="center" vertical="center" wrapText="1"/>
    </xf>
    <xf numFmtId="0" fontId="0" fillId="5" borderId="76" xfId="0" applyFill="1" applyBorder="1" applyAlignment="1">
      <alignment horizontal="center" vertical="center" wrapText="1"/>
    </xf>
    <xf numFmtId="170" fontId="21" fillId="5" borderId="35" xfId="0" applyNumberFormat="1" applyFont="1" applyFill="1" applyBorder="1" applyAlignment="1">
      <alignment horizontal="center" vertical="center" wrapText="1"/>
    </xf>
    <xf numFmtId="166" fontId="21" fillId="5" borderId="77" xfId="0" applyNumberFormat="1" applyFont="1" applyFill="1" applyBorder="1" applyAlignment="1">
      <alignment horizontal="center" vertical="center" wrapText="1"/>
    </xf>
    <xf numFmtId="166" fontId="21" fillId="5" borderId="26" xfId="0" applyNumberFormat="1" applyFont="1" applyFill="1" applyBorder="1" applyAlignment="1">
      <alignment horizontal="center" vertical="center" wrapText="1"/>
    </xf>
    <xf numFmtId="0" fontId="4" fillId="5" borderId="26" xfId="0" applyFont="1" applyFill="1" applyBorder="1" applyAlignment="1">
      <alignment horizontal="center" vertical="center" wrapText="1"/>
    </xf>
    <xf numFmtId="0" fontId="0" fillId="5" borderId="83" xfId="0" applyFill="1" applyBorder="1" applyAlignment="1">
      <alignment horizontal="center" vertical="center"/>
    </xf>
  </cellXfs>
  <cellStyles count="14">
    <cellStyle name="Hipervínculo" xfId="4" builtinId="8"/>
    <cellStyle name="Hipervínculo 2" xfId="12" xr:uid="{02C6B9D2-23E5-420D-9003-6076F70F2EE0}"/>
    <cellStyle name="Millares [0]" xfId="1" builtinId="6"/>
    <cellStyle name="Millares 3" xfId="6" xr:uid="{9EFF8A86-0938-4F85-8533-89F874D75317}"/>
    <cellStyle name="Millares_Hoja1 2" xfId="13" xr:uid="{05359355-1B16-40AB-B41D-ED115F044D17}"/>
    <cellStyle name="Moneda [0]" xfId="2" builtinId="7"/>
    <cellStyle name="Moneda 2" xfId="8" xr:uid="{3B7EB90D-775D-41A6-B823-BDF478349541}"/>
    <cellStyle name="Normal" xfId="0" builtinId="0"/>
    <cellStyle name="Normal 2" xfId="9" xr:uid="{DA8D1E36-8D7B-4778-B6C4-A8A74D0AE4DA}"/>
    <cellStyle name="Normal 2 2" xfId="5" xr:uid="{25C94FA3-536F-4D63-A1A7-EE53721C1988}"/>
    <cellStyle name="Normal 2 3" xfId="7" xr:uid="{303F803D-88CB-45B9-9572-6BD8D54E7365}"/>
    <cellStyle name="Normal 3 2" xfId="10" xr:uid="{2F1FDA61-5E80-4D8D-AD27-23E515652446}"/>
    <cellStyle name="Porcentaje" xfId="3" builtinId="5"/>
    <cellStyle name="Porcentaje 2" xfId="11" xr:uid="{DBB447B2-539D-4AC4-8CD7-2A430F05113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1.xml"/><Relationship Id="rId21" Type="http://schemas.openxmlformats.org/officeDocument/2006/relationships/worksheet" Target="worksheets/sheet21.xml"/><Relationship Id="rId34" Type="http://schemas.openxmlformats.org/officeDocument/2006/relationships/externalLink" Target="externalLinks/externalLink6.xml"/><Relationship Id="rId42" Type="http://schemas.openxmlformats.org/officeDocument/2006/relationships/externalLink" Target="externalLinks/externalLink1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37" Type="http://schemas.openxmlformats.org/officeDocument/2006/relationships/externalLink" Target="externalLinks/externalLink9.xml"/><Relationship Id="rId40" Type="http://schemas.openxmlformats.org/officeDocument/2006/relationships/externalLink" Target="externalLinks/externalLink12.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externalLink" Target="externalLinks/externalLink7.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5.xml"/><Relationship Id="rId38" Type="http://schemas.openxmlformats.org/officeDocument/2006/relationships/externalLink" Target="externalLinks/externalLink10.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externalLink" Target="externalLinks/externalLink1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304800</xdr:colOff>
      <xdr:row>0</xdr:row>
      <xdr:rowOff>177799</xdr:rowOff>
    </xdr:from>
    <xdr:to>
      <xdr:col>1</xdr:col>
      <xdr:colOff>2426188</xdr:colOff>
      <xdr:row>7</xdr:row>
      <xdr:rowOff>204241</xdr:rowOff>
    </xdr:to>
    <xdr:pic>
      <xdr:nvPicPr>
        <xdr:cNvPr id="2" name="Image1">
          <a:extLst>
            <a:ext uri="{FF2B5EF4-FFF2-40B4-BE49-F238E27FC236}">
              <a16:creationId xmlns:a16="http://schemas.microsoft.com/office/drawing/2014/main" id="{0723501D-7F60-43D2-945D-D6F248D7D66B}"/>
            </a:ext>
          </a:extLst>
        </xdr:cNvPr>
        <xdr:cNvPicPr/>
      </xdr:nvPicPr>
      <xdr:blipFill>
        <a:blip xmlns:r="http://schemas.openxmlformats.org/officeDocument/2006/relationships" r:embed="rId1"/>
        <a:srcRect l="9553" t="20680" r="15098" b="33388"/>
        <a:stretch>
          <a:fillRect/>
        </a:stretch>
      </xdr:blipFill>
      <xdr:spPr bwMode="auto">
        <a:xfrm>
          <a:off x="304800" y="177799"/>
          <a:ext cx="3393928" cy="18933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152400</xdr:rowOff>
    </xdr:from>
    <xdr:to>
      <xdr:col>2</xdr:col>
      <xdr:colOff>361950</xdr:colOff>
      <xdr:row>3</xdr:row>
      <xdr:rowOff>133350</xdr:rowOff>
    </xdr:to>
    <xdr:pic>
      <xdr:nvPicPr>
        <xdr:cNvPr id="2" name="Imagen 1" descr="cid:image001.png@01CFC04E.66BC1CE0">
          <a:extLst>
            <a:ext uri="{FF2B5EF4-FFF2-40B4-BE49-F238E27FC236}">
              <a16:creationId xmlns:a16="http://schemas.microsoft.com/office/drawing/2014/main" id="{767C6BD0-849E-466F-BDDC-C39B6B146C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5280" y="335280"/>
          <a:ext cx="0" cy="5067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33</xdr:col>
      <xdr:colOff>0</xdr:colOff>
      <xdr:row>39</xdr:row>
      <xdr:rowOff>34919</xdr:rowOff>
    </xdr:from>
    <xdr:to>
      <xdr:col>33</xdr:col>
      <xdr:colOff>295274</xdr:colOff>
      <xdr:row>42</xdr:row>
      <xdr:rowOff>133350</xdr:rowOff>
    </xdr:to>
    <xdr:sp macro="" textlink="">
      <xdr:nvSpPr>
        <xdr:cNvPr id="2" name="Rectángulo redondeado 20">
          <a:extLst>
            <a:ext uri="{FF2B5EF4-FFF2-40B4-BE49-F238E27FC236}">
              <a16:creationId xmlns:a16="http://schemas.microsoft.com/office/drawing/2014/main" id="{BBF266F3-35C0-4C81-B146-BCCDA972EC0A}"/>
            </a:ext>
          </a:extLst>
        </xdr:cNvPr>
        <xdr:cNvSpPr/>
      </xdr:nvSpPr>
      <xdr:spPr bwMode="auto">
        <a:xfrm>
          <a:off x="15636240" y="13560419"/>
          <a:ext cx="295274" cy="1127131"/>
        </a:xfrm>
        <a:prstGeom prst="roundRect">
          <a:avLst/>
        </a:prstGeom>
        <a:solidFill>
          <a:sysClr val="window" lastClr="FFFFFF"/>
        </a:solidFill>
        <a:ln w="12700" cap="flat" cmpd="sng" algn="ctr">
          <a:solidFill>
            <a:srgbClr val="008000"/>
          </a:solidFill>
          <a:prstDash val="solid"/>
          <a:round/>
          <a:headEnd type="none" w="med" len="med"/>
          <a:tailEnd type="none" w="med" len="med"/>
        </a:ln>
        <a:effectLst/>
      </xdr:spPr>
      <xdr:txBody>
        <a:bodyPr vertOverflow="clip" horzOverflow="clip" wrap="square" lIns="18288" tIns="0" rIns="0" bIns="0" rtlCol="0" anchor="ctr" upright="1"/>
        <a:lstStyle/>
        <a:p>
          <a:pPr marL="0" indent="0" algn="ctr"/>
          <a:r>
            <a:rPr lang="es-CL" sz="650" b="0" cap="none" spc="0">
              <a:ln w="0"/>
              <a:solidFill>
                <a:sysClr val="windowText" lastClr="000000"/>
              </a:solidFill>
              <a:effectLst>
                <a:outerShdw blurRad="38100" dist="19050" dir="2700000" algn="tl" rotWithShape="0">
                  <a:schemeClr val="dk1">
                    <a:alpha val="40000"/>
                  </a:schemeClr>
                </a:outerShdw>
              </a:effectLst>
              <a:latin typeface="Arial" panose="020B0604020202020204" pitchFamily="34" charset="0"/>
              <a:ea typeface="+mn-ea"/>
              <a:cs typeface="Arial" panose="020B0604020202020204" pitchFamily="34" charset="0"/>
            </a:rPr>
            <a:t>Si el resultado es positivo, anótelo en el código 304 y luego trasladelo al código 31 de la línea 48</a:t>
          </a:r>
        </a:p>
        <a:p>
          <a:pPr marL="0" indent="0" algn="just"/>
          <a:endParaRPr lang="es-CL" sz="65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ea typeface="+mn-ea"/>
            <a:cs typeface="Arial" panose="020B0604020202020204" pitchFamily="34" charset="0"/>
          </a:endParaRPr>
        </a:p>
      </xdr:txBody>
    </xdr:sp>
    <xdr:clientData/>
  </xdr:twoCellAnchor>
  <xdr:twoCellAnchor>
    <xdr:from>
      <xdr:col>33</xdr:col>
      <xdr:colOff>0</xdr:colOff>
      <xdr:row>31</xdr:row>
      <xdr:rowOff>3613</xdr:rowOff>
    </xdr:from>
    <xdr:to>
      <xdr:col>33</xdr:col>
      <xdr:colOff>276225</xdr:colOff>
      <xdr:row>35</xdr:row>
      <xdr:rowOff>114300</xdr:rowOff>
    </xdr:to>
    <xdr:sp macro="" textlink="">
      <xdr:nvSpPr>
        <xdr:cNvPr id="3" name="Rectángulo redondeado 32">
          <a:extLst>
            <a:ext uri="{FF2B5EF4-FFF2-40B4-BE49-F238E27FC236}">
              <a16:creationId xmlns:a16="http://schemas.microsoft.com/office/drawing/2014/main" id="{477C990C-D24D-4ED5-9A63-7E074C22E8D5}"/>
            </a:ext>
          </a:extLst>
        </xdr:cNvPr>
        <xdr:cNvSpPr/>
      </xdr:nvSpPr>
      <xdr:spPr bwMode="auto">
        <a:xfrm>
          <a:off x="15636240" y="10785913"/>
          <a:ext cx="276225" cy="1482287"/>
        </a:xfrm>
        <a:prstGeom prst="roundRect">
          <a:avLst/>
        </a:prstGeom>
        <a:solidFill>
          <a:schemeClr val="bg1"/>
        </a:solidFill>
        <a:ln w="12700" cap="flat" cmpd="sng" algn="ctr">
          <a:solidFill>
            <a:srgbClr val="008000"/>
          </a:solidFill>
          <a:prstDash val="solid"/>
          <a:round/>
          <a:headEnd type="none" w="med" len="med"/>
          <a:tailEnd type="none" w="med" len="med"/>
        </a:ln>
        <a:effectLst/>
      </xdr:spPr>
      <xdr:txBody>
        <a:bodyPr vertOverflow="clip" horzOverflow="clip" wrap="square" lIns="18288" tIns="0" rIns="0" bIns="0" rtlCol="0" anchor="ctr" upright="1"/>
        <a:lstStyle/>
        <a:p>
          <a:pPr algn="just"/>
          <a:r>
            <a:rPr lang="es-CL" sz="650" b="0" cap="none" spc="0">
              <a:ln w="0"/>
              <a:solidFill>
                <a:sysClr val="windowText" lastClr="00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Si el resultado es negativo, anótelo en el código 304 con signo menos y vea las instrucciones </a:t>
          </a:r>
          <a:r>
            <a:rPr lang="es-CL" sz="650" b="0" cap="none" spc="0" baseline="0">
              <a:ln w="0"/>
              <a:solidFill>
                <a:sysClr val="windowText" lastClr="00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 para la línea 47</a:t>
          </a:r>
        </a:p>
        <a:p>
          <a:pPr algn="just"/>
          <a:endParaRPr lang="es-CL" sz="650" b="0" cap="none" spc="0">
            <a:ln w="0"/>
            <a:solidFill>
              <a:schemeClr val="tx1"/>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twoCellAnchor>
  <xdr:twoCellAnchor>
    <xdr:from>
      <xdr:col>31</xdr:col>
      <xdr:colOff>288915</xdr:colOff>
      <xdr:row>53</xdr:row>
      <xdr:rowOff>92075</xdr:rowOff>
    </xdr:from>
    <xdr:to>
      <xdr:col>33</xdr:col>
      <xdr:colOff>0</xdr:colOff>
      <xdr:row>53</xdr:row>
      <xdr:rowOff>92079</xdr:rowOff>
    </xdr:to>
    <xdr:cxnSp macro="">
      <xdr:nvCxnSpPr>
        <xdr:cNvPr id="4" name="Conector recto 3">
          <a:extLst>
            <a:ext uri="{FF2B5EF4-FFF2-40B4-BE49-F238E27FC236}">
              <a16:creationId xmlns:a16="http://schemas.microsoft.com/office/drawing/2014/main" id="{3A47E68B-307A-4D74-9B58-698AEC0FF426}"/>
            </a:ext>
          </a:extLst>
        </xdr:cNvPr>
        <xdr:cNvCxnSpPr/>
      </xdr:nvCxnSpPr>
      <xdr:spPr bwMode="auto">
        <a:xfrm flipV="1">
          <a:off x="13486755" y="18418175"/>
          <a:ext cx="2149485" cy="4"/>
        </a:xfrm>
        <a:prstGeom prst="line">
          <a:avLst/>
        </a:prstGeom>
        <a:solidFill>
          <a:srgbClr val="00FFFF"/>
        </a:solidFill>
        <a:ln w="0" cap="flat" cmpd="sng" algn="ctr">
          <a:solidFill>
            <a:srgbClr val="008000"/>
          </a:solidFill>
          <a:prstDash val="solid"/>
          <a:round/>
          <a:headEnd type="none" w="med" len="med"/>
          <a:tailEnd type="none" w="med" len="med"/>
        </a:ln>
        <a:effectLst/>
      </xdr:spPr>
    </xdr:cxnSp>
    <xdr:clientData/>
  </xdr:twoCellAnchor>
  <xdr:twoCellAnchor>
    <xdr:from>
      <xdr:col>33</xdr:col>
      <xdr:colOff>85725</xdr:colOff>
      <xdr:row>82</xdr:row>
      <xdr:rowOff>0</xdr:rowOff>
    </xdr:from>
    <xdr:to>
      <xdr:col>34</xdr:col>
      <xdr:colOff>0</xdr:colOff>
      <xdr:row>82</xdr:row>
      <xdr:rowOff>0</xdr:rowOff>
    </xdr:to>
    <xdr:sp macro="" textlink="">
      <xdr:nvSpPr>
        <xdr:cNvPr id="5" name="Texto 156">
          <a:extLst>
            <a:ext uri="{FF2B5EF4-FFF2-40B4-BE49-F238E27FC236}">
              <a16:creationId xmlns:a16="http://schemas.microsoft.com/office/drawing/2014/main" id="{5CD2590B-0DC0-426D-983B-20B8C878636A}"/>
            </a:ext>
          </a:extLst>
        </xdr:cNvPr>
        <xdr:cNvSpPr txBox="1">
          <a:spLocks noChangeArrowheads="1"/>
        </xdr:cNvSpPr>
      </xdr:nvSpPr>
      <xdr:spPr bwMode="auto">
        <a:xfrm>
          <a:off x="15721965" y="29192220"/>
          <a:ext cx="234315" cy="0"/>
        </a:xfrm>
        <a:prstGeom prst="rect">
          <a:avLst/>
        </a:prstGeom>
        <a:noFill/>
        <a:ln w="1">
          <a:noFill/>
          <a:miter lim="800000"/>
          <a:headEnd/>
          <a:tailEnd/>
        </a:ln>
      </xdr:spPr>
    </xdr:sp>
    <xdr:clientData/>
  </xdr:twoCellAnchor>
  <xdr:twoCellAnchor>
    <xdr:from>
      <xdr:col>14</xdr:col>
      <xdr:colOff>17560</xdr:colOff>
      <xdr:row>0</xdr:row>
      <xdr:rowOff>85807</xdr:rowOff>
    </xdr:from>
    <xdr:to>
      <xdr:col>25</xdr:col>
      <xdr:colOff>124240</xdr:colOff>
      <xdr:row>2</xdr:row>
      <xdr:rowOff>123825</xdr:rowOff>
    </xdr:to>
    <xdr:sp macro="" textlink="">
      <xdr:nvSpPr>
        <xdr:cNvPr id="6" name="Texto 91">
          <a:extLst>
            <a:ext uri="{FF2B5EF4-FFF2-40B4-BE49-F238E27FC236}">
              <a16:creationId xmlns:a16="http://schemas.microsoft.com/office/drawing/2014/main" id="{38028AFF-2DF2-431A-B709-CCE68CDA1F16}"/>
            </a:ext>
          </a:extLst>
        </xdr:cNvPr>
        <xdr:cNvSpPr txBox="1">
          <a:spLocks noChangeArrowheads="1"/>
        </xdr:cNvSpPr>
      </xdr:nvSpPr>
      <xdr:spPr bwMode="auto">
        <a:xfrm>
          <a:off x="4246660" y="85807"/>
          <a:ext cx="5684520" cy="479978"/>
        </a:xfrm>
        <a:prstGeom prst="rect">
          <a:avLst/>
        </a:prstGeom>
        <a:noFill/>
        <a:ln w="0">
          <a:noFill/>
          <a:miter lim="800000"/>
          <a:headEnd/>
          <a:tailEnd/>
        </a:ln>
      </xdr:spPr>
      <xdr:txBody>
        <a:bodyPr vertOverflow="clip" wrap="square" lIns="27432" tIns="27432" rIns="27432" bIns="0" anchor="t" upright="1"/>
        <a:lstStyle/>
        <a:p>
          <a:pPr algn="ctr" rtl="0">
            <a:defRPr sz="1000"/>
          </a:pPr>
          <a:r>
            <a:rPr lang="es-CL" sz="1400" b="1" i="0" strike="noStrike">
              <a:solidFill>
                <a:sysClr val="windowText" lastClr="000000"/>
              </a:solidFill>
              <a:latin typeface="Verdana" panose="020B0604030504040204" pitchFamily="34" charset="0"/>
              <a:ea typeface="Verdana" panose="020B0604030504040204" pitchFamily="34" charset="0"/>
              <a:cs typeface="Arial"/>
            </a:rPr>
            <a:t>AÑO  TRIBUTARIO  2021</a:t>
          </a:r>
        </a:p>
        <a:p>
          <a:pPr algn="ctr" rtl="0">
            <a:defRPr sz="1000"/>
          </a:pPr>
          <a:r>
            <a:rPr lang="es-CL" sz="800" b="1" i="0" strike="noStrike">
              <a:solidFill>
                <a:sysClr val="windowText" lastClr="000000"/>
              </a:solidFill>
              <a:latin typeface="Verdana" panose="020B0604030504040204" pitchFamily="34" charset="0"/>
              <a:ea typeface="Verdana" panose="020B0604030504040204" pitchFamily="34" charset="0"/>
              <a:cs typeface="Arial"/>
            </a:rPr>
            <a:t> </a:t>
          </a:r>
          <a:r>
            <a:rPr lang="es-CL" sz="1000" b="1" i="0" strike="noStrike">
              <a:solidFill>
                <a:sysClr val="windowText" lastClr="000000"/>
              </a:solidFill>
              <a:latin typeface="Verdana" panose="020B0604030504040204" pitchFamily="34" charset="0"/>
              <a:ea typeface="Verdana" panose="020B0604030504040204" pitchFamily="34" charset="0"/>
              <a:cs typeface="Arial"/>
            </a:rPr>
            <a:t>IMPUESTOS ANUALES A LA RENTA</a:t>
          </a:r>
        </a:p>
      </xdr:txBody>
    </xdr:sp>
    <xdr:clientData/>
  </xdr:twoCellAnchor>
  <xdr:twoCellAnchor editAs="oneCell">
    <xdr:from>
      <xdr:col>11</xdr:col>
      <xdr:colOff>8281</xdr:colOff>
      <xdr:row>96</xdr:row>
      <xdr:rowOff>82826</xdr:rowOff>
    </xdr:from>
    <xdr:to>
      <xdr:col>13</xdr:col>
      <xdr:colOff>500337</xdr:colOff>
      <xdr:row>97</xdr:row>
      <xdr:rowOff>115109</xdr:rowOff>
    </xdr:to>
    <xdr:pic>
      <xdr:nvPicPr>
        <xdr:cNvPr id="7" name="Imagen 6">
          <a:extLst>
            <a:ext uri="{FF2B5EF4-FFF2-40B4-BE49-F238E27FC236}">
              <a16:creationId xmlns:a16="http://schemas.microsoft.com/office/drawing/2014/main" id="{3FCD4946-E528-4B37-AD77-292240BD8FF1}"/>
            </a:ext>
          </a:extLst>
        </xdr:cNvPr>
        <xdr:cNvPicPr>
          <a:picLocks noChangeAspect="1"/>
        </xdr:cNvPicPr>
      </xdr:nvPicPr>
      <xdr:blipFill>
        <a:blip xmlns:r="http://schemas.openxmlformats.org/officeDocument/2006/relationships" r:embed="rId1"/>
        <a:stretch>
          <a:fillRect/>
        </a:stretch>
      </xdr:blipFill>
      <xdr:spPr>
        <a:xfrm>
          <a:off x="3132481" y="35157686"/>
          <a:ext cx="1078797" cy="283743"/>
        </a:xfrm>
        <a:prstGeom prst="rect">
          <a:avLst/>
        </a:prstGeom>
      </xdr:spPr>
    </xdr:pic>
    <xdr:clientData/>
  </xdr:twoCellAnchor>
  <xdr:twoCellAnchor editAs="oneCell">
    <xdr:from>
      <xdr:col>1</xdr:col>
      <xdr:colOff>28575</xdr:colOff>
      <xdr:row>0</xdr:row>
      <xdr:rowOff>28575</xdr:rowOff>
    </xdr:from>
    <xdr:to>
      <xdr:col>4</xdr:col>
      <xdr:colOff>153307</xdr:colOff>
      <xdr:row>2</xdr:row>
      <xdr:rowOff>92075</xdr:rowOff>
    </xdr:to>
    <xdr:pic>
      <xdr:nvPicPr>
        <xdr:cNvPr id="8" name="Imagen 7" descr="logo_sii">
          <a:extLst>
            <a:ext uri="{FF2B5EF4-FFF2-40B4-BE49-F238E27FC236}">
              <a16:creationId xmlns:a16="http://schemas.microsoft.com/office/drawing/2014/main" id="{D7AE71D0-51B3-4909-848D-15BFF7CBEEA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8115" y="28575"/>
          <a:ext cx="1227455" cy="5054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33</xdr:col>
      <xdr:colOff>0</xdr:colOff>
      <xdr:row>39</xdr:row>
      <xdr:rowOff>34919</xdr:rowOff>
    </xdr:from>
    <xdr:to>
      <xdr:col>33</xdr:col>
      <xdr:colOff>295274</xdr:colOff>
      <xdr:row>42</xdr:row>
      <xdr:rowOff>133350</xdr:rowOff>
    </xdr:to>
    <xdr:sp macro="" textlink="">
      <xdr:nvSpPr>
        <xdr:cNvPr id="2" name="Rectángulo redondeado 20">
          <a:extLst>
            <a:ext uri="{FF2B5EF4-FFF2-40B4-BE49-F238E27FC236}">
              <a16:creationId xmlns:a16="http://schemas.microsoft.com/office/drawing/2014/main" id="{5A8A1785-8B36-4868-8A31-BD3241A50C0C}"/>
            </a:ext>
          </a:extLst>
        </xdr:cNvPr>
        <xdr:cNvSpPr/>
      </xdr:nvSpPr>
      <xdr:spPr bwMode="auto">
        <a:xfrm>
          <a:off x="15636240" y="13560419"/>
          <a:ext cx="295274" cy="1127131"/>
        </a:xfrm>
        <a:prstGeom prst="roundRect">
          <a:avLst/>
        </a:prstGeom>
        <a:solidFill>
          <a:sysClr val="window" lastClr="FFFFFF"/>
        </a:solidFill>
        <a:ln w="12700" cap="flat" cmpd="sng" algn="ctr">
          <a:solidFill>
            <a:srgbClr val="008000"/>
          </a:solidFill>
          <a:prstDash val="solid"/>
          <a:round/>
          <a:headEnd type="none" w="med" len="med"/>
          <a:tailEnd type="none" w="med" len="med"/>
        </a:ln>
        <a:effectLst/>
      </xdr:spPr>
      <xdr:txBody>
        <a:bodyPr vertOverflow="clip" horzOverflow="clip" wrap="square" lIns="18288" tIns="0" rIns="0" bIns="0" rtlCol="0" anchor="ctr" upright="1"/>
        <a:lstStyle/>
        <a:p>
          <a:pPr marL="0" indent="0" algn="ctr"/>
          <a:r>
            <a:rPr lang="es-CL" sz="650" b="0" cap="none" spc="0">
              <a:ln w="0"/>
              <a:solidFill>
                <a:sysClr val="windowText" lastClr="000000"/>
              </a:solidFill>
              <a:effectLst>
                <a:outerShdw blurRad="38100" dist="19050" dir="2700000" algn="tl" rotWithShape="0">
                  <a:schemeClr val="dk1">
                    <a:alpha val="40000"/>
                  </a:schemeClr>
                </a:outerShdw>
              </a:effectLst>
              <a:latin typeface="Arial" panose="020B0604020202020204" pitchFamily="34" charset="0"/>
              <a:ea typeface="+mn-ea"/>
              <a:cs typeface="Arial" panose="020B0604020202020204" pitchFamily="34" charset="0"/>
            </a:rPr>
            <a:t>Si el resultado es positivo, anótelo en el código 304 y luego trasladelo al código 31 de la línea 48</a:t>
          </a:r>
        </a:p>
        <a:p>
          <a:pPr marL="0" indent="0" algn="just"/>
          <a:endParaRPr lang="es-CL" sz="65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ea typeface="+mn-ea"/>
            <a:cs typeface="Arial" panose="020B0604020202020204" pitchFamily="34" charset="0"/>
          </a:endParaRPr>
        </a:p>
      </xdr:txBody>
    </xdr:sp>
    <xdr:clientData/>
  </xdr:twoCellAnchor>
  <xdr:twoCellAnchor>
    <xdr:from>
      <xdr:col>33</xdr:col>
      <xdr:colOff>0</xdr:colOff>
      <xdr:row>31</xdr:row>
      <xdr:rowOff>3613</xdr:rowOff>
    </xdr:from>
    <xdr:to>
      <xdr:col>33</xdr:col>
      <xdr:colOff>276225</xdr:colOff>
      <xdr:row>35</xdr:row>
      <xdr:rowOff>114300</xdr:rowOff>
    </xdr:to>
    <xdr:sp macro="" textlink="">
      <xdr:nvSpPr>
        <xdr:cNvPr id="3" name="Rectángulo redondeado 32">
          <a:extLst>
            <a:ext uri="{FF2B5EF4-FFF2-40B4-BE49-F238E27FC236}">
              <a16:creationId xmlns:a16="http://schemas.microsoft.com/office/drawing/2014/main" id="{2E983753-246D-496A-B8A1-73C485D527FE}"/>
            </a:ext>
          </a:extLst>
        </xdr:cNvPr>
        <xdr:cNvSpPr/>
      </xdr:nvSpPr>
      <xdr:spPr bwMode="auto">
        <a:xfrm>
          <a:off x="15636240" y="10785913"/>
          <a:ext cx="276225" cy="1482287"/>
        </a:xfrm>
        <a:prstGeom prst="roundRect">
          <a:avLst/>
        </a:prstGeom>
        <a:solidFill>
          <a:schemeClr val="bg1"/>
        </a:solidFill>
        <a:ln w="12700" cap="flat" cmpd="sng" algn="ctr">
          <a:solidFill>
            <a:srgbClr val="008000"/>
          </a:solidFill>
          <a:prstDash val="solid"/>
          <a:round/>
          <a:headEnd type="none" w="med" len="med"/>
          <a:tailEnd type="none" w="med" len="med"/>
        </a:ln>
        <a:effectLst/>
      </xdr:spPr>
      <xdr:txBody>
        <a:bodyPr vertOverflow="clip" horzOverflow="clip" wrap="square" lIns="18288" tIns="0" rIns="0" bIns="0" rtlCol="0" anchor="ctr" upright="1"/>
        <a:lstStyle/>
        <a:p>
          <a:pPr algn="just"/>
          <a:r>
            <a:rPr lang="es-CL" sz="650" b="0" cap="none" spc="0">
              <a:ln w="0"/>
              <a:solidFill>
                <a:sysClr val="windowText" lastClr="00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Si el resultado es negativo, anótelo en el código 304 con signo menos y vea las instrucciones </a:t>
          </a:r>
          <a:r>
            <a:rPr lang="es-CL" sz="650" b="0" cap="none" spc="0" baseline="0">
              <a:ln w="0"/>
              <a:solidFill>
                <a:sysClr val="windowText" lastClr="00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 para la línea 47</a:t>
          </a:r>
        </a:p>
        <a:p>
          <a:pPr algn="just"/>
          <a:endParaRPr lang="es-CL" sz="650" b="0" cap="none" spc="0">
            <a:ln w="0"/>
            <a:solidFill>
              <a:schemeClr val="tx1"/>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twoCellAnchor>
  <xdr:twoCellAnchor>
    <xdr:from>
      <xdr:col>31</xdr:col>
      <xdr:colOff>288915</xdr:colOff>
      <xdr:row>53</xdr:row>
      <xdr:rowOff>92075</xdr:rowOff>
    </xdr:from>
    <xdr:to>
      <xdr:col>33</xdr:col>
      <xdr:colOff>0</xdr:colOff>
      <xdr:row>53</xdr:row>
      <xdr:rowOff>92079</xdr:rowOff>
    </xdr:to>
    <xdr:cxnSp macro="">
      <xdr:nvCxnSpPr>
        <xdr:cNvPr id="4" name="Conector recto 3">
          <a:extLst>
            <a:ext uri="{FF2B5EF4-FFF2-40B4-BE49-F238E27FC236}">
              <a16:creationId xmlns:a16="http://schemas.microsoft.com/office/drawing/2014/main" id="{7F484BBB-646D-450F-8A09-717032195178}"/>
            </a:ext>
          </a:extLst>
        </xdr:cNvPr>
        <xdr:cNvCxnSpPr/>
      </xdr:nvCxnSpPr>
      <xdr:spPr bwMode="auto">
        <a:xfrm flipV="1">
          <a:off x="13486755" y="18418175"/>
          <a:ext cx="2149485" cy="4"/>
        </a:xfrm>
        <a:prstGeom prst="line">
          <a:avLst/>
        </a:prstGeom>
        <a:solidFill>
          <a:srgbClr val="00FFFF"/>
        </a:solidFill>
        <a:ln w="0" cap="flat" cmpd="sng" algn="ctr">
          <a:solidFill>
            <a:srgbClr val="008000"/>
          </a:solidFill>
          <a:prstDash val="solid"/>
          <a:round/>
          <a:headEnd type="none" w="med" len="med"/>
          <a:tailEnd type="none" w="med" len="med"/>
        </a:ln>
        <a:effectLst/>
      </xdr:spPr>
    </xdr:cxnSp>
    <xdr:clientData/>
  </xdr:twoCellAnchor>
  <xdr:twoCellAnchor>
    <xdr:from>
      <xdr:col>33</xdr:col>
      <xdr:colOff>85725</xdr:colOff>
      <xdr:row>82</xdr:row>
      <xdr:rowOff>0</xdr:rowOff>
    </xdr:from>
    <xdr:to>
      <xdr:col>34</xdr:col>
      <xdr:colOff>0</xdr:colOff>
      <xdr:row>82</xdr:row>
      <xdr:rowOff>0</xdr:rowOff>
    </xdr:to>
    <xdr:sp macro="" textlink="">
      <xdr:nvSpPr>
        <xdr:cNvPr id="5" name="Texto 156">
          <a:extLst>
            <a:ext uri="{FF2B5EF4-FFF2-40B4-BE49-F238E27FC236}">
              <a16:creationId xmlns:a16="http://schemas.microsoft.com/office/drawing/2014/main" id="{3C058CC2-7E46-4237-9D8A-20345911E161}"/>
            </a:ext>
          </a:extLst>
        </xdr:cNvPr>
        <xdr:cNvSpPr txBox="1">
          <a:spLocks noChangeArrowheads="1"/>
        </xdr:cNvSpPr>
      </xdr:nvSpPr>
      <xdr:spPr bwMode="auto">
        <a:xfrm>
          <a:off x="15721965" y="29192220"/>
          <a:ext cx="234315" cy="0"/>
        </a:xfrm>
        <a:prstGeom prst="rect">
          <a:avLst/>
        </a:prstGeom>
        <a:noFill/>
        <a:ln w="1">
          <a:noFill/>
          <a:miter lim="800000"/>
          <a:headEnd/>
          <a:tailEnd/>
        </a:ln>
      </xdr:spPr>
    </xdr:sp>
    <xdr:clientData/>
  </xdr:twoCellAnchor>
  <xdr:twoCellAnchor>
    <xdr:from>
      <xdr:col>14</xdr:col>
      <xdr:colOff>17560</xdr:colOff>
      <xdr:row>0</xdr:row>
      <xdr:rowOff>85807</xdr:rowOff>
    </xdr:from>
    <xdr:to>
      <xdr:col>25</xdr:col>
      <xdr:colOff>124240</xdr:colOff>
      <xdr:row>2</xdr:row>
      <xdr:rowOff>123825</xdr:rowOff>
    </xdr:to>
    <xdr:sp macro="" textlink="">
      <xdr:nvSpPr>
        <xdr:cNvPr id="6" name="Texto 91">
          <a:extLst>
            <a:ext uri="{FF2B5EF4-FFF2-40B4-BE49-F238E27FC236}">
              <a16:creationId xmlns:a16="http://schemas.microsoft.com/office/drawing/2014/main" id="{013434A9-6693-4B7F-94B9-1849554BC16B}"/>
            </a:ext>
          </a:extLst>
        </xdr:cNvPr>
        <xdr:cNvSpPr txBox="1">
          <a:spLocks noChangeArrowheads="1"/>
        </xdr:cNvSpPr>
      </xdr:nvSpPr>
      <xdr:spPr bwMode="auto">
        <a:xfrm>
          <a:off x="4246660" y="85807"/>
          <a:ext cx="5684520" cy="479978"/>
        </a:xfrm>
        <a:prstGeom prst="rect">
          <a:avLst/>
        </a:prstGeom>
        <a:noFill/>
        <a:ln w="0">
          <a:noFill/>
          <a:miter lim="800000"/>
          <a:headEnd/>
          <a:tailEnd/>
        </a:ln>
      </xdr:spPr>
      <xdr:txBody>
        <a:bodyPr vertOverflow="clip" wrap="square" lIns="27432" tIns="27432" rIns="27432" bIns="0" anchor="t" upright="1"/>
        <a:lstStyle/>
        <a:p>
          <a:pPr algn="ctr" rtl="0">
            <a:defRPr sz="1000"/>
          </a:pPr>
          <a:r>
            <a:rPr lang="es-CL" sz="1400" b="1" i="0" strike="noStrike">
              <a:solidFill>
                <a:sysClr val="windowText" lastClr="000000"/>
              </a:solidFill>
              <a:latin typeface="Verdana" panose="020B0604030504040204" pitchFamily="34" charset="0"/>
              <a:ea typeface="Verdana" panose="020B0604030504040204" pitchFamily="34" charset="0"/>
              <a:cs typeface="Arial"/>
            </a:rPr>
            <a:t>AÑO  TRIBUTARIO  2021</a:t>
          </a:r>
        </a:p>
        <a:p>
          <a:pPr algn="ctr" rtl="0">
            <a:defRPr sz="1000"/>
          </a:pPr>
          <a:r>
            <a:rPr lang="es-CL" sz="800" b="1" i="0" strike="noStrike">
              <a:solidFill>
                <a:sysClr val="windowText" lastClr="000000"/>
              </a:solidFill>
              <a:latin typeface="Verdana" panose="020B0604030504040204" pitchFamily="34" charset="0"/>
              <a:ea typeface="Verdana" panose="020B0604030504040204" pitchFamily="34" charset="0"/>
              <a:cs typeface="Arial"/>
            </a:rPr>
            <a:t> </a:t>
          </a:r>
          <a:r>
            <a:rPr lang="es-CL" sz="1000" b="1" i="0" strike="noStrike">
              <a:solidFill>
                <a:sysClr val="windowText" lastClr="000000"/>
              </a:solidFill>
              <a:latin typeface="Verdana" panose="020B0604030504040204" pitchFamily="34" charset="0"/>
              <a:ea typeface="Verdana" panose="020B0604030504040204" pitchFamily="34" charset="0"/>
              <a:cs typeface="Arial"/>
            </a:rPr>
            <a:t>IMPUESTOS ANUALES A LA RENTA</a:t>
          </a:r>
        </a:p>
      </xdr:txBody>
    </xdr:sp>
    <xdr:clientData/>
  </xdr:twoCellAnchor>
  <xdr:twoCellAnchor editAs="oneCell">
    <xdr:from>
      <xdr:col>11</xdr:col>
      <xdr:colOff>8281</xdr:colOff>
      <xdr:row>96</xdr:row>
      <xdr:rowOff>82826</xdr:rowOff>
    </xdr:from>
    <xdr:to>
      <xdr:col>13</xdr:col>
      <xdr:colOff>500338</xdr:colOff>
      <xdr:row>97</xdr:row>
      <xdr:rowOff>115109</xdr:rowOff>
    </xdr:to>
    <xdr:pic>
      <xdr:nvPicPr>
        <xdr:cNvPr id="7" name="Imagen 6">
          <a:extLst>
            <a:ext uri="{FF2B5EF4-FFF2-40B4-BE49-F238E27FC236}">
              <a16:creationId xmlns:a16="http://schemas.microsoft.com/office/drawing/2014/main" id="{C5DBA1BC-3B08-4E1D-B95A-E2BE0D5C1F21}"/>
            </a:ext>
          </a:extLst>
        </xdr:cNvPr>
        <xdr:cNvPicPr>
          <a:picLocks noChangeAspect="1"/>
        </xdr:cNvPicPr>
      </xdr:nvPicPr>
      <xdr:blipFill>
        <a:blip xmlns:r="http://schemas.openxmlformats.org/officeDocument/2006/relationships" r:embed="rId1"/>
        <a:stretch>
          <a:fillRect/>
        </a:stretch>
      </xdr:blipFill>
      <xdr:spPr>
        <a:xfrm>
          <a:off x="3132481" y="35157686"/>
          <a:ext cx="1078797" cy="283743"/>
        </a:xfrm>
        <a:prstGeom prst="rect">
          <a:avLst/>
        </a:prstGeom>
      </xdr:spPr>
    </xdr:pic>
    <xdr:clientData/>
  </xdr:twoCellAnchor>
  <xdr:twoCellAnchor editAs="oneCell">
    <xdr:from>
      <xdr:col>1</xdr:col>
      <xdr:colOff>28575</xdr:colOff>
      <xdr:row>0</xdr:row>
      <xdr:rowOff>28575</xdr:rowOff>
    </xdr:from>
    <xdr:to>
      <xdr:col>5</xdr:col>
      <xdr:colOff>120650</xdr:colOff>
      <xdr:row>2</xdr:row>
      <xdr:rowOff>92075</xdr:rowOff>
    </xdr:to>
    <xdr:pic>
      <xdr:nvPicPr>
        <xdr:cNvPr id="8" name="Imagen 7" descr="logo_sii">
          <a:extLst>
            <a:ext uri="{FF2B5EF4-FFF2-40B4-BE49-F238E27FC236}">
              <a16:creationId xmlns:a16="http://schemas.microsoft.com/office/drawing/2014/main" id="{C4FFDB4B-9E8E-402A-9C55-6D4D716EB2C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8115" y="28575"/>
          <a:ext cx="1227455" cy="5054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30079</xdr:colOff>
      <xdr:row>4</xdr:row>
      <xdr:rowOff>81642</xdr:rowOff>
    </xdr:to>
    <xdr:pic>
      <xdr:nvPicPr>
        <xdr:cNvPr id="2" name="Imagen 1" descr="cid:image001.png@01CFC04E.66BC1CE0">
          <a:extLst>
            <a:ext uri="{FF2B5EF4-FFF2-40B4-BE49-F238E27FC236}">
              <a16:creationId xmlns:a16="http://schemas.microsoft.com/office/drawing/2014/main" id="{0AE144CE-65A0-45C9-95FA-6BA80855CD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 y="129540"/>
          <a:ext cx="807319" cy="531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cqlc02svr01\Contabilidad\J.Cabrera\Informe%20Istel%202002\Diciembre%2002\Cierre%20Resul.istel-%20Dic%20%200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Te105139\Impuestos\2002%20Febrero\TodoTEMPG200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gerardo.escudero\Mis%20documentos\Escritorio\Great\Hoja%20de%20Trabajo\Cuadratura\Cuadratura%20DDJJ%20DGC%20V2%20Cuenta%20AT%202013.xlsb"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chilesii-my.sharepoint.com/TEMP/Archivos%20temporales%20de%20Internet/Content.Outlook/Q2W04AWC/F22%20%202017.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TEMP\Archivos%20temporales%20de%20Internet\Content.Outlook\Q2W04AWC\F22%20%202017.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TEMP\Archivos%20temporales%20de%20Internet\Content.Outlook\Q2W04AWC\F22%20%20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e019552\Impuestos\2002\09%20Septiembre\CTC-Legal09-3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e105139\Impuestos\Impuestos\monicasanchez\Todo%20Monica\equipos\INFORMES%20DICIEMBRE%20MONICA%20FIN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hare.deere.com/eflores/Mis%20documentos/TRABAJO%20LUIS%20MERINO/06.-%20TRABAJO%20ESPECIAL/04.-%20MINERA%20ESCONDIDA/Info/CY%202011%20-%20JUNIO/Activos%20Fijo%2030%20NOv%20201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munoz\contabilidad\Mis%20documentos\Modelos%20Financieros\Modelo%20Financiero%20SCLC.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e105139\Impuestos\Impuestos\Rentas%20AT%202003\Mundo%20at200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skewes\trabajo\FINANZAS\Tasa%20Real.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hare.deere.com/eflores/Mis%20documentos/TRABAJO%20LUIS%20MERINO/06.-%20TRABAJO%20ESPECIAL/04.-%20MINERA%20ESCONDIDA/Info/CY%202011%20-%20JUNIO/1.%20Impuestos%20diferidos%20a%20JUNIO%20201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cqlc02svr01\Contabilidad\Gestion%20Tributaria\gestion%20tributaria%202007\RENTAS%20AT%202007\PROMAC\balance%20SANTIAGO%20IQUIQU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ERR-PRESUPUESTO"/>
      <sheetName val="Ingresos-Presupuesto"/>
      <sheetName val="Bienes y Servicios Ppto."/>
      <sheetName val="GASTOS OPERACIONALES 2001"/>
      <sheetName val="Ingreso Operacional  2001"/>
      <sheetName val=" No Operacional 2001"/>
      <sheetName val="Hoja2"/>
      <sheetName val="PATRIMONIO"/>
      <sheetName val="Comentarios"/>
      <sheetName val="presentacion"/>
      <sheetName val="RESULTADO"/>
      <sheetName val="Hoja3"/>
      <sheetName val="GASTOS OPERACIONALES"/>
      <sheetName val="NOOPERACIONAL"/>
      <sheetName val="Anexo Ingresos"/>
      <sheetName val="INGRESOS"/>
      <sheetName val="CUENTAS"/>
      <sheetName val="cg_glm"/>
      <sheetName val="NOP_GLM"/>
      <sheetName val="OP_GLM"/>
      <sheetName val="Hoja1"/>
      <sheetName val="baja_gl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InformeTemp"/>
      <sheetName val="Criterio"/>
      <sheetName val="TODOS"/>
      <sheetName val="CGT"/>
      <sheetName val="Bases de Actualizacion"/>
      <sheetName val="6400_31122005_HIS"/>
      <sheetName val="Detalle EERR"/>
      <sheetName val="Dividendos"/>
      <sheetName val="ID 31.12.2005"/>
      <sheetName val="Movimiento al 31.12.00"/>
      <sheetName val="Validación"/>
      <sheetName val="Exámen de Patrim."/>
      <sheetName val="Impuestos Diferidos "/>
      <sheetName val="Flujo"/>
      <sheetName val="Antecedentes del Cliente"/>
      <sheetName val="Imptos. Diferidos"/>
      <sheetName val="RLI-DED"/>
      <sheetName val="Reconciliación"/>
      <sheetName val="AII-7-3 VPP"/>
      <sheetName val="VPP  A II-8"/>
    </sheetNames>
    <sheetDataSet>
      <sheetData sheetId="0" refreshError="1"/>
      <sheetData sheetId="1" refreshError="1"/>
      <sheetData sheetId="2"/>
      <sheetData sheetId="3" refreshError="1">
        <row r="1">
          <cell r="A1" t="str">
            <v>orden</v>
          </cell>
          <cell r="B1" t="str">
            <v>apertura</v>
          </cell>
          <cell r="C1" t="str">
            <v>CUENTAS</v>
          </cell>
          <cell r="D1" t="str">
            <v>cgt</v>
          </cell>
          <cell r="E1" t="str">
            <v>ene</v>
          </cell>
          <cell r="F1" t="str">
            <v>feb</v>
          </cell>
          <cell r="G1" t="str">
            <v>mar</v>
          </cell>
          <cell r="H1" t="str">
            <v>abr</v>
          </cell>
          <cell r="I1" t="str">
            <v>may</v>
          </cell>
          <cell r="J1" t="str">
            <v>jun</v>
          </cell>
          <cell r="K1" t="str">
            <v>jul</v>
          </cell>
          <cell r="L1" t="str">
            <v>ago</v>
          </cell>
          <cell r="M1" t="str">
            <v>sep</v>
          </cell>
          <cell r="N1" t="str">
            <v>oct</v>
          </cell>
          <cell r="O1" t="str">
            <v>nov</v>
          </cell>
          <cell r="P1" t="str">
            <v>dic</v>
          </cell>
          <cell r="Q1" t="str">
            <v>ene00</v>
          </cell>
          <cell r="R1" t="str">
            <v>feb00</v>
          </cell>
          <cell r="S1" t="str">
            <v>mar00</v>
          </cell>
          <cell r="T1" t="str">
            <v>abr00</v>
          </cell>
          <cell r="U1" t="str">
            <v>may00</v>
          </cell>
          <cell r="V1" t="str">
            <v>jun00</v>
          </cell>
          <cell r="W1" t="str">
            <v>jul00</v>
          </cell>
          <cell r="X1" t="str">
            <v>ago00</v>
          </cell>
          <cell r="Y1" t="str">
            <v>sep00</v>
          </cell>
          <cell r="Z1" t="str">
            <v>oct00</v>
          </cell>
          <cell r="AA1" t="str">
            <v>nov00</v>
          </cell>
          <cell r="AB1" t="str">
            <v>dic00</v>
          </cell>
          <cell r="AC1" t="str">
            <v>ene (P)</v>
          </cell>
          <cell r="AD1" t="str">
            <v>feb (P)</v>
          </cell>
          <cell r="AE1" t="str">
            <v>mar (P)</v>
          </cell>
          <cell r="AF1" t="str">
            <v>abr (P)</v>
          </cell>
          <cell r="AG1" t="str">
            <v>may (P)</v>
          </cell>
          <cell r="AH1" t="str">
            <v>jun (P)</v>
          </cell>
          <cell r="AI1" t="str">
            <v>jul (P)</v>
          </cell>
          <cell r="AJ1" t="str">
            <v>ago (P)</v>
          </cell>
          <cell r="AK1" t="str">
            <v>sep (P)</v>
          </cell>
          <cell r="AL1" t="str">
            <v>oct (P)</v>
          </cell>
          <cell r="AM1" t="str">
            <v>nov (P)</v>
          </cell>
          <cell r="AN1" t="str">
            <v>dic (P)</v>
          </cell>
          <cell r="AO1" t="str">
            <v>ene01</v>
          </cell>
          <cell r="AP1" t="str">
            <v>feb01</v>
          </cell>
          <cell r="AQ1" t="str">
            <v>mar01</v>
          </cell>
          <cell r="AR1" t="str">
            <v>abr01</v>
          </cell>
          <cell r="AS1" t="str">
            <v>may01</v>
          </cell>
          <cell r="AT1" t="str">
            <v>jun01</v>
          </cell>
          <cell r="AU1" t="str">
            <v>jul01</v>
          </cell>
          <cell r="AV1" t="str">
            <v>ago01</v>
          </cell>
          <cell r="AW1" t="str">
            <v>sep01</v>
          </cell>
          <cell r="AX1" t="str">
            <v>oct01</v>
          </cell>
          <cell r="AY1" t="str">
            <v>nov01</v>
          </cell>
          <cell r="AZ1" t="str">
            <v>dic01</v>
          </cell>
          <cell r="BA1" t="str">
            <v>corp</v>
          </cell>
        </row>
        <row r="2">
          <cell r="A2">
            <v>0</v>
          </cell>
          <cell r="B2" t="str">
            <v>BIENES Y SERVICIOS</v>
          </cell>
          <cell r="C2">
            <v>0</v>
          </cell>
          <cell r="D2">
            <v>0</v>
          </cell>
          <cell r="E2">
            <v>0</v>
          </cell>
          <cell r="F2">
            <v>0</v>
          </cell>
          <cell r="G2">
            <v>0</v>
          </cell>
          <cell r="H2">
            <v>0</v>
          </cell>
          <cell r="I2">
            <v>0</v>
          </cell>
          <cell r="J2">
            <v>0</v>
          </cell>
          <cell r="K2">
            <v>0</v>
          </cell>
          <cell r="L2">
            <v>0</v>
          </cell>
          <cell r="M2">
            <v>0</v>
          </cell>
          <cell r="N2">
            <v>0</v>
          </cell>
          <cell r="O2">
            <v>0</v>
          </cell>
          <cell r="P2">
            <v>0</v>
          </cell>
          <cell r="Q2">
            <v>0</v>
          </cell>
          <cell r="R2">
            <v>0</v>
          </cell>
          <cell r="S2">
            <v>0</v>
          </cell>
          <cell r="T2">
            <v>0</v>
          </cell>
          <cell r="U2">
            <v>0</v>
          </cell>
          <cell r="V2">
            <v>0</v>
          </cell>
          <cell r="W2">
            <v>0</v>
          </cell>
          <cell r="X2">
            <v>0</v>
          </cell>
          <cell r="Y2">
            <v>0</v>
          </cell>
          <cell r="Z2">
            <v>0</v>
          </cell>
          <cell r="AA2">
            <v>0</v>
          </cell>
          <cell r="AB2">
            <v>0</v>
          </cell>
          <cell r="AC2">
            <v>0</v>
          </cell>
          <cell r="AD2">
            <v>0</v>
          </cell>
          <cell r="AE2">
            <v>0</v>
          </cell>
          <cell r="AF2">
            <v>0</v>
          </cell>
          <cell r="AG2">
            <v>0</v>
          </cell>
          <cell r="AH2">
            <v>0</v>
          </cell>
          <cell r="AI2">
            <v>0</v>
          </cell>
          <cell r="AJ2">
            <v>0</v>
          </cell>
          <cell r="AK2">
            <v>0</v>
          </cell>
          <cell r="AL2">
            <v>0</v>
          </cell>
          <cell r="AM2">
            <v>0</v>
          </cell>
          <cell r="AN2">
            <v>0</v>
          </cell>
          <cell r="AO2">
            <v>0</v>
          </cell>
          <cell r="AP2">
            <v>0</v>
          </cell>
          <cell r="AQ2">
            <v>0</v>
          </cell>
          <cell r="AR2">
            <v>0</v>
          </cell>
          <cell r="AS2">
            <v>0</v>
          </cell>
          <cell r="AT2">
            <v>0</v>
          </cell>
          <cell r="AU2">
            <v>0</v>
          </cell>
          <cell r="AV2">
            <v>0</v>
          </cell>
          <cell r="AW2">
            <v>0</v>
          </cell>
          <cell r="AX2">
            <v>0</v>
          </cell>
          <cell r="AY2">
            <v>0</v>
          </cell>
          <cell r="AZ2">
            <v>0</v>
          </cell>
          <cell r="BA2" t="str">
            <v>COMUN</v>
          </cell>
        </row>
        <row r="3">
          <cell r="A3">
            <v>0</v>
          </cell>
          <cell r="B3" t="str">
            <v>BIENES Y SERVICIOS</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0</v>
          </cell>
          <cell r="U3">
            <v>0</v>
          </cell>
          <cell r="V3">
            <v>0</v>
          </cell>
          <cell r="W3">
            <v>0</v>
          </cell>
          <cell r="X3">
            <v>0</v>
          </cell>
          <cell r="Y3">
            <v>0</v>
          </cell>
          <cell r="Z3">
            <v>0</v>
          </cell>
          <cell r="AA3">
            <v>0</v>
          </cell>
          <cell r="AB3">
            <v>0</v>
          </cell>
          <cell r="AC3">
            <v>0</v>
          </cell>
          <cell r="AD3">
            <v>0</v>
          </cell>
          <cell r="AE3">
            <v>0</v>
          </cell>
          <cell r="AF3">
            <v>0</v>
          </cell>
          <cell r="AG3">
            <v>0</v>
          </cell>
          <cell r="AH3">
            <v>0</v>
          </cell>
          <cell r="AI3">
            <v>0</v>
          </cell>
          <cell r="AJ3">
            <v>0</v>
          </cell>
          <cell r="AK3">
            <v>0</v>
          </cell>
          <cell r="AL3">
            <v>0</v>
          </cell>
          <cell r="AM3">
            <v>0</v>
          </cell>
          <cell r="AN3">
            <v>0</v>
          </cell>
          <cell r="AO3">
            <v>0</v>
          </cell>
          <cell r="AP3">
            <v>0</v>
          </cell>
          <cell r="AQ3">
            <v>0</v>
          </cell>
          <cell r="AR3">
            <v>0</v>
          </cell>
          <cell r="AS3">
            <v>0</v>
          </cell>
          <cell r="AT3">
            <v>0</v>
          </cell>
          <cell r="AU3">
            <v>0</v>
          </cell>
          <cell r="AV3">
            <v>0</v>
          </cell>
          <cell r="AW3">
            <v>0</v>
          </cell>
          <cell r="AX3">
            <v>0</v>
          </cell>
          <cell r="AY3">
            <v>0</v>
          </cell>
          <cell r="AZ3">
            <v>0</v>
          </cell>
          <cell r="BA3" t="str">
            <v>INTER</v>
          </cell>
        </row>
        <row r="4">
          <cell r="A4">
            <v>0</v>
          </cell>
          <cell r="B4" t="str">
            <v>BIENES Y SERVICIOS</v>
          </cell>
          <cell r="C4">
            <v>0</v>
          </cell>
          <cell r="D4">
            <v>0</v>
          </cell>
          <cell r="E4">
            <v>0</v>
          </cell>
          <cell r="F4">
            <v>0</v>
          </cell>
          <cell r="G4">
            <v>0</v>
          </cell>
          <cell r="H4">
            <v>0</v>
          </cell>
          <cell r="I4">
            <v>0</v>
          </cell>
          <cell r="J4">
            <v>0</v>
          </cell>
          <cell r="K4">
            <v>0</v>
          </cell>
          <cell r="L4">
            <v>0</v>
          </cell>
          <cell r="M4">
            <v>0</v>
          </cell>
          <cell r="N4">
            <v>0</v>
          </cell>
          <cell r="O4">
            <v>0</v>
          </cell>
          <cell r="P4">
            <v>0</v>
          </cell>
          <cell r="Q4">
            <v>0</v>
          </cell>
          <cell r="R4">
            <v>0</v>
          </cell>
          <cell r="S4">
            <v>0</v>
          </cell>
          <cell r="T4">
            <v>0</v>
          </cell>
          <cell r="U4">
            <v>0</v>
          </cell>
          <cell r="V4">
            <v>0</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v>0</v>
          </cell>
          <cell r="AP4">
            <v>0</v>
          </cell>
          <cell r="AQ4">
            <v>0</v>
          </cell>
          <cell r="AR4">
            <v>0</v>
          </cell>
          <cell r="AS4">
            <v>0</v>
          </cell>
          <cell r="AT4">
            <v>0</v>
          </cell>
          <cell r="AU4">
            <v>0</v>
          </cell>
          <cell r="AV4">
            <v>0</v>
          </cell>
          <cell r="AW4">
            <v>0</v>
          </cell>
          <cell r="AX4">
            <v>0</v>
          </cell>
          <cell r="AY4">
            <v>0</v>
          </cell>
          <cell r="AZ4">
            <v>0</v>
          </cell>
          <cell r="BA4" t="str">
            <v>INVER</v>
          </cell>
        </row>
        <row r="5">
          <cell r="A5">
            <v>0</v>
          </cell>
          <cell r="B5" t="str">
            <v>BIENES Y SERVICIOS</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cell r="AP5">
            <v>0</v>
          </cell>
          <cell r="AQ5">
            <v>0</v>
          </cell>
          <cell r="AR5">
            <v>0</v>
          </cell>
          <cell r="AS5">
            <v>0</v>
          </cell>
          <cell r="AT5">
            <v>0</v>
          </cell>
          <cell r="AU5">
            <v>0</v>
          </cell>
          <cell r="AV5">
            <v>0</v>
          </cell>
          <cell r="AW5">
            <v>0</v>
          </cell>
          <cell r="AX5">
            <v>0</v>
          </cell>
          <cell r="AY5">
            <v>0</v>
          </cell>
          <cell r="AZ5">
            <v>0</v>
          </cell>
          <cell r="BA5" t="str">
            <v>TECNO</v>
          </cell>
        </row>
        <row r="6">
          <cell r="A6">
            <v>0</v>
          </cell>
          <cell r="B6" t="str">
            <v>DEPRECIACION</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t="str">
            <v>COMUN</v>
          </cell>
        </row>
        <row r="7">
          <cell r="A7">
            <v>0</v>
          </cell>
          <cell r="B7" t="str">
            <v>DEPRECIACION</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cell r="AX7">
            <v>0</v>
          </cell>
          <cell r="AY7">
            <v>0</v>
          </cell>
          <cell r="AZ7">
            <v>0</v>
          </cell>
          <cell r="BA7" t="str">
            <v>INTER</v>
          </cell>
        </row>
        <row r="8">
          <cell r="A8">
            <v>0</v>
          </cell>
          <cell r="B8" t="str">
            <v>DEPRECIACION</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t="str">
            <v>INVER</v>
          </cell>
        </row>
        <row r="9">
          <cell r="A9">
            <v>0</v>
          </cell>
          <cell r="B9" t="str">
            <v>DEPRECIACION</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t="str">
            <v>TECNO</v>
          </cell>
        </row>
        <row r="10">
          <cell r="A10">
            <v>0</v>
          </cell>
          <cell r="B10" t="str">
            <v>INGRESOS DE EXPLOTACION</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t="str">
            <v>COMUN</v>
          </cell>
        </row>
        <row r="11">
          <cell r="A11">
            <v>0</v>
          </cell>
          <cell r="B11" t="str">
            <v>INGRESOS DE EXPLOTACION</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t="str">
            <v>INTER</v>
          </cell>
        </row>
        <row r="12">
          <cell r="A12">
            <v>0</v>
          </cell>
          <cell r="B12" t="str">
            <v>INGRESOS DE EXPLOTACION</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t="str">
            <v>INVER</v>
          </cell>
        </row>
        <row r="13">
          <cell r="A13">
            <v>0</v>
          </cell>
          <cell r="B13" t="str">
            <v>INGRESOS DE EXPLOTACION</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t="str">
            <v>TECNO</v>
          </cell>
        </row>
        <row r="14">
          <cell r="A14">
            <v>0</v>
          </cell>
          <cell r="B14" t="str">
            <v>INGRESOS DE EXPLOTACION</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AZ14">
            <v>0</v>
          </cell>
          <cell r="BA14" t="str">
            <v>TEMPR</v>
          </cell>
        </row>
        <row r="15">
          <cell r="A15">
            <v>0</v>
          </cell>
          <cell r="B15" t="str">
            <v>REMUNERACIONES</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t="str">
            <v>COMUN</v>
          </cell>
        </row>
        <row r="16">
          <cell r="A16">
            <v>0</v>
          </cell>
          <cell r="B16" t="str">
            <v>REMUNERACIONES</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t="str">
            <v>INTER</v>
          </cell>
        </row>
        <row r="17">
          <cell r="A17">
            <v>0</v>
          </cell>
          <cell r="B17" t="str">
            <v>REMUNERACIONES</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t="str">
            <v>INVER</v>
          </cell>
        </row>
        <row r="18">
          <cell r="A18">
            <v>0</v>
          </cell>
          <cell r="B18" t="str">
            <v>REMUNERACIONES</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t="str">
            <v>TECNO</v>
          </cell>
        </row>
        <row r="19">
          <cell r="A19" t="str">
            <v>0000</v>
          </cell>
          <cell r="B19" t="str">
            <v>INGRESOS DE EXPLOTACION</v>
          </cell>
          <cell r="C19">
            <v>0</v>
          </cell>
          <cell r="D19">
            <v>0</v>
          </cell>
          <cell r="E19">
            <v>1670983</v>
          </cell>
          <cell r="F19">
            <v>1449694</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7327388</v>
          </cell>
          <cell r="AP19">
            <v>7362244</v>
          </cell>
          <cell r="AQ19">
            <v>5632326</v>
          </cell>
          <cell r="AR19">
            <v>4226144</v>
          </cell>
          <cell r="AS19">
            <v>3432916</v>
          </cell>
          <cell r="AT19">
            <v>4299454</v>
          </cell>
          <cell r="AU19">
            <v>4245706</v>
          </cell>
          <cell r="AV19">
            <v>3690440</v>
          </cell>
          <cell r="AW19">
            <v>3700946</v>
          </cell>
          <cell r="AX19">
            <v>3139234</v>
          </cell>
          <cell r="AY19">
            <v>3396746</v>
          </cell>
          <cell r="AZ19">
            <v>3643652</v>
          </cell>
          <cell r="BA19" t="str">
            <v>COMUN</v>
          </cell>
        </row>
        <row r="20">
          <cell r="A20" t="str">
            <v>0000</v>
          </cell>
          <cell r="B20" t="str">
            <v>INGRESOS DE EXPLOTACION</v>
          </cell>
          <cell r="C20">
            <v>0</v>
          </cell>
          <cell r="D20">
            <v>0</v>
          </cell>
          <cell r="E20">
            <v>84766355</v>
          </cell>
          <cell r="F20">
            <v>80441198</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t="str">
            <v>DATA</v>
          </cell>
        </row>
        <row r="21">
          <cell r="A21" t="str">
            <v>0000</v>
          </cell>
          <cell r="B21" t="str">
            <v>INGRESOS DE EXPLOTACION</v>
          </cell>
          <cell r="C21">
            <v>0</v>
          </cell>
          <cell r="D21">
            <v>0</v>
          </cell>
          <cell r="E21">
            <v>6688545087</v>
          </cell>
          <cell r="F21">
            <v>7194079333</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t="str">
            <v>EMPRE</v>
          </cell>
        </row>
        <row r="22">
          <cell r="A22" t="str">
            <v>0000</v>
          </cell>
          <cell r="B22" t="str">
            <v>INGRESOS DE EXPLOTACION</v>
          </cell>
          <cell r="C22">
            <v>0</v>
          </cell>
          <cell r="D22">
            <v>0</v>
          </cell>
          <cell r="E22">
            <v>41734706</v>
          </cell>
          <cell r="F22">
            <v>11044807</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11089154</v>
          </cell>
          <cell r="AP22">
            <v>44217428</v>
          </cell>
          <cell r="AQ22">
            <v>19791512</v>
          </cell>
          <cell r="AR22">
            <v>89759088</v>
          </cell>
          <cell r="AS22">
            <v>30848688</v>
          </cell>
          <cell r="AT22">
            <v>46025946</v>
          </cell>
          <cell r="AU22">
            <v>144541038</v>
          </cell>
          <cell r="AV22">
            <v>200047668</v>
          </cell>
          <cell r="AW22">
            <v>212262838</v>
          </cell>
          <cell r="AX22">
            <v>148094252</v>
          </cell>
          <cell r="AY22">
            <v>53475644</v>
          </cell>
          <cell r="AZ22">
            <v>168459870</v>
          </cell>
          <cell r="BA22" t="str">
            <v>INFOE</v>
          </cell>
        </row>
        <row r="23">
          <cell r="A23" t="str">
            <v>0000</v>
          </cell>
          <cell r="B23" t="str">
            <v>INGRESOS DE EXPLOTACION</v>
          </cell>
          <cell r="C23">
            <v>0</v>
          </cell>
          <cell r="D23">
            <v>0</v>
          </cell>
          <cell r="E23">
            <v>2868229</v>
          </cell>
          <cell r="F23">
            <v>1265786</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315698</v>
          </cell>
          <cell r="AR23">
            <v>544600</v>
          </cell>
          <cell r="AS23">
            <v>816900</v>
          </cell>
          <cell r="AT23">
            <v>816900</v>
          </cell>
          <cell r="AU23">
            <v>816900</v>
          </cell>
          <cell r="AV23">
            <v>968310</v>
          </cell>
          <cell r="AW23">
            <v>1150230</v>
          </cell>
          <cell r="AX23">
            <v>4290336</v>
          </cell>
          <cell r="AY23">
            <v>2969988</v>
          </cell>
          <cell r="AZ23">
            <v>0</v>
          </cell>
          <cell r="BA23" t="str">
            <v>PANAL</v>
          </cell>
        </row>
        <row r="24">
          <cell r="A24" t="str">
            <v>0000</v>
          </cell>
          <cell r="B24" t="str">
            <v>INGRESOS DE EXPLOTACION</v>
          </cell>
          <cell r="C24">
            <v>0</v>
          </cell>
          <cell r="D24">
            <v>0</v>
          </cell>
          <cell r="E24">
            <v>1113827243</v>
          </cell>
          <cell r="F24">
            <v>1188086465</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413123896</v>
          </cell>
          <cell r="AP24">
            <v>452746002</v>
          </cell>
          <cell r="AQ24">
            <v>395263796</v>
          </cell>
          <cell r="AR24">
            <v>539020544</v>
          </cell>
          <cell r="AS24">
            <v>807354858</v>
          </cell>
          <cell r="AT24">
            <v>1575772070</v>
          </cell>
          <cell r="AU24">
            <v>1050065118</v>
          </cell>
          <cell r="AV24">
            <v>1500460292</v>
          </cell>
          <cell r="AW24">
            <v>1276451966</v>
          </cell>
          <cell r="AX24">
            <v>2029889586</v>
          </cell>
          <cell r="AY24">
            <v>2921716028</v>
          </cell>
          <cell r="AZ24">
            <v>2753496358</v>
          </cell>
          <cell r="BA24" t="str">
            <v>TDATA</v>
          </cell>
        </row>
        <row r="25">
          <cell r="A25" t="str">
            <v>0000</v>
          </cell>
          <cell r="B25" t="str">
            <v>INGRESOS DE EXPLOTACION</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8377138</v>
          </cell>
          <cell r="AP25">
            <v>11836384</v>
          </cell>
          <cell r="AQ25">
            <v>9711554</v>
          </cell>
          <cell r="AR25">
            <v>7645008</v>
          </cell>
          <cell r="AS25">
            <v>82253396</v>
          </cell>
          <cell r="AT25">
            <v>37603582</v>
          </cell>
          <cell r="AU25">
            <v>399168</v>
          </cell>
          <cell r="AV25">
            <v>344600</v>
          </cell>
          <cell r="AW25">
            <v>0</v>
          </cell>
          <cell r="AX25">
            <v>0</v>
          </cell>
          <cell r="AY25">
            <v>236698</v>
          </cell>
          <cell r="AZ25">
            <v>0</v>
          </cell>
          <cell r="BA25" t="str">
            <v>TECNO</v>
          </cell>
        </row>
        <row r="26">
          <cell r="A26" t="str">
            <v>0000</v>
          </cell>
          <cell r="B26" t="str">
            <v>INGRESOS DE EXPLOTACION</v>
          </cell>
          <cell r="C26">
            <v>0</v>
          </cell>
          <cell r="D26">
            <v>0</v>
          </cell>
          <cell r="E26">
            <v>0</v>
          </cell>
          <cell r="F26">
            <v>203315086</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t="str">
            <v>TELEM</v>
          </cell>
        </row>
        <row r="27">
          <cell r="A27" t="str">
            <v>0000</v>
          </cell>
          <cell r="B27" t="str">
            <v>INGRESOS DE EXPLOTACION</v>
          </cell>
          <cell r="C27">
            <v>0</v>
          </cell>
          <cell r="D27">
            <v>0</v>
          </cell>
          <cell r="E27">
            <v>65389298</v>
          </cell>
          <cell r="F27">
            <v>-65389298</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t="str">
            <v>TELEO</v>
          </cell>
        </row>
        <row r="28">
          <cell r="A28" t="str">
            <v>0000</v>
          </cell>
          <cell r="B28" t="str">
            <v>INGRESOS DE EXPLOTACION</v>
          </cell>
          <cell r="C28">
            <v>0</v>
          </cell>
          <cell r="D28">
            <v>0</v>
          </cell>
          <cell r="E28">
            <v>6838700740</v>
          </cell>
          <cell r="F28">
            <v>7209131233</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12468877240</v>
          </cell>
          <cell r="AP28">
            <v>12023145806</v>
          </cell>
          <cell r="AQ28">
            <v>13616691282</v>
          </cell>
          <cell r="AR28">
            <v>13422420034</v>
          </cell>
          <cell r="AS28">
            <v>13727939286</v>
          </cell>
          <cell r="AT28">
            <v>15196384794</v>
          </cell>
          <cell r="AU28">
            <v>13795427920</v>
          </cell>
          <cell r="AV28">
            <v>13677713564</v>
          </cell>
          <cell r="AW28">
            <v>14119094734</v>
          </cell>
          <cell r="AX28">
            <v>16297957496</v>
          </cell>
          <cell r="AY28">
            <v>14048717958</v>
          </cell>
          <cell r="AZ28">
            <v>17139462034</v>
          </cell>
          <cell r="BA28" t="str">
            <v>TEMPR</v>
          </cell>
        </row>
        <row r="29">
          <cell r="A29" t="str">
            <v>0010</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-26319052.367570188</v>
          </cell>
          <cell r="AD29">
            <v>-24733329.462424077</v>
          </cell>
          <cell r="AE29">
            <v>-23135226.601425316</v>
          </cell>
          <cell r="AF29">
            <v>-21566492.986230101</v>
          </cell>
          <cell r="AG29">
            <v>-19971236.089648649</v>
          </cell>
          <cell r="AH29">
            <v>-18367379.40468245</v>
          </cell>
          <cell r="AI29">
            <v>-15081956.157713979</v>
          </cell>
          <cell r="AJ29">
            <v>-13445061.182730088</v>
          </cell>
          <cell r="AK29">
            <v>-11797368.934786515</v>
          </cell>
          <cell r="AL29">
            <v>-10142366.607077891</v>
          </cell>
          <cell r="AM29">
            <v>-8482399.272386143</v>
          </cell>
          <cell r="AN29">
            <v>-6800848.4406283163</v>
          </cell>
          <cell r="AO29">
            <v>0</v>
          </cell>
          <cell r="AP29">
            <v>0</v>
          </cell>
          <cell r="AQ29">
            <v>0</v>
          </cell>
          <cell r="AR29">
            <v>0</v>
          </cell>
          <cell r="AS29">
            <v>0</v>
          </cell>
          <cell r="AT29">
            <v>0</v>
          </cell>
          <cell r="AU29">
            <v>0</v>
          </cell>
          <cell r="AV29">
            <v>0</v>
          </cell>
          <cell r="AW29">
            <v>0</v>
          </cell>
          <cell r="AX29">
            <v>0</v>
          </cell>
          <cell r="AY29">
            <v>0</v>
          </cell>
          <cell r="AZ29">
            <v>0</v>
          </cell>
          <cell r="BA29" t="str">
            <v>TDATA</v>
          </cell>
        </row>
        <row r="30">
          <cell r="A30" t="str">
            <v>0010</v>
          </cell>
          <cell r="B30">
            <v>0</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-301520576.78961927</v>
          </cell>
          <cell r="AD30">
            <v>-303758632.65563864</v>
          </cell>
          <cell r="AE30">
            <v>-306607477.24974412</v>
          </cell>
          <cell r="AF30">
            <v>-310916584.6475929</v>
          </cell>
          <cell r="AG30">
            <v>-312614673.62204093</v>
          </cell>
          <cell r="AH30">
            <v>-316226880.46941841</v>
          </cell>
          <cell r="AI30">
            <v>-351278121.42073208</v>
          </cell>
          <cell r="AJ30">
            <v>-372403217.71942645</v>
          </cell>
          <cell r="AK30">
            <v>-386156553.69053906</v>
          </cell>
          <cell r="AL30">
            <v>-390582440.26659548</v>
          </cell>
          <cell r="AM30">
            <v>-395366343.18532974</v>
          </cell>
          <cell r="AN30">
            <v>-407921662.08701873</v>
          </cell>
          <cell r="AO30">
            <v>0</v>
          </cell>
          <cell r="AP30">
            <v>0</v>
          </cell>
          <cell r="AQ30">
            <v>0</v>
          </cell>
          <cell r="AR30">
            <v>0</v>
          </cell>
          <cell r="AS30">
            <v>0</v>
          </cell>
          <cell r="AT30">
            <v>0</v>
          </cell>
          <cell r="AU30">
            <v>0</v>
          </cell>
          <cell r="AV30">
            <v>0</v>
          </cell>
          <cell r="AW30">
            <v>0</v>
          </cell>
          <cell r="AX30">
            <v>0</v>
          </cell>
          <cell r="AY30">
            <v>0</v>
          </cell>
          <cell r="AZ30">
            <v>0</v>
          </cell>
          <cell r="BA30" t="str">
            <v>TEMPR</v>
          </cell>
        </row>
        <row r="31">
          <cell r="A31" t="str">
            <v>0010</v>
          </cell>
          <cell r="B31" t="str">
            <v>BIENES Y SERVICIOS</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-1986837140.1126513</v>
          </cell>
          <cell r="AD31">
            <v>-2044153083.3673596</v>
          </cell>
          <cell r="AE31">
            <v>-2092582897.0757279</v>
          </cell>
          <cell r="AF31">
            <v>-2319552306.6801357</v>
          </cell>
          <cell r="AG31">
            <v>-2329228701.23316</v>
          </cell>
          <cell r="AH31">
            <v>-2368873813.1484013</v>
          </cell>
          <cell r="AI31">
            <v>-2516493150.7140832</v>
          </cell>
          <cell r="AJ31">
            <v>-2540691777.5229654</v>
          </cell>
          <cell r="AK31">
            <v>-2583057532.3084259</v>
          </cell>
          <cell r="AL31">
            <v>-2824005240.5392494</v>
          </cell>
          <cell r="AM31">
            <v>-2852319911.1269264</v>
          </cell>
          <cell r="AN31">
            <v>-2897329092.3248296</v>
          </cell>
          <cell r="AO31">
            <v>0</v>
          </cell>
          <cell r="AP31">
            <v>0</v>
          </cell>
          <cell r="AQ31">
            <v>0</v>
          </cell>
          <cell r="AR31">
            <v>0</v>
          </cell>
          <cell r="AS31">
            <v>0</v>
          </cell>
          <cell r="AT31">
            <v>0</v>
          </cell>
          <cell r="AU31">
            <v>0</v>
          </cell>
          <cell r="AV31">
            <v>0</v>
          </cell>
          <cell r="AW31">
            <v>0</v>
          </cell>
          <cell r="AX31">
            <v>0</v>
          </cell>
          <cell r="AY31">
            <v>0</v>
          </cell>
          <cell r="AZ31">
            <v>0</v>
          </cell>
          <cell r="BA31" t="str">
            <v>TDATA</v>
          </cell>
        </row>
        <row r="32">
          <cell r="A32" t="str">
            <v>0010</v>
          </cell>
          <cell r="B32" t="str">
            <v>BIENES Y SERVICIOS</v>
          </cell>
          <cell r="C32">
            <v>0</v>
          </cell>
          <cell r="D32">
            <v>0</v>
          </cell>
          <cell r="E32">
            <v>-2656504</v>
          </cell>
          <cell r="F32">
            <v>-1363003</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t="str">
            <v>TDCTA</v>
          </cell>
        </row>
        <row r="33">
          <cell r="A33" t="str">
            <v>0010</v>
          </cell>
          <cell r="B33" t="str">
            <v>BIENES Y SERVICIOS</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-3198914977.3151979</v>
          </cell>
          <cell r="AD33">
            <v>-3265565799.6849942</v>
          </cell>
          <cell r="AE33">
            <v>-3402883832.9340191</v>
          </cell>
          <cell r="AF33">
            <v>-3619573763.3055172</v>
          </cell>
          <cell r="AG33">
            <v>-3786556759.1811099</v>
          </cell>
          <cell r="AH33">
            <v>-3768467621.2256966</v>
          </cell>
          <cell r="AI33">
            <v>-3710361031.1566525</v>
          </cell>
          <cell r="AJ33">
            <v>-3912367244.7238607</v>
          </cell>
          <cell r="AK33">
            <v>-4015130622.2228913</v>
          </cell>
          <cell r="AL33">
            <v>-3926311937.0183539</v>
          </cell>
          <cell r="AM33">
            <v>-4094623384.4659014</v>
          </cell>
          <cell r="AN33">
            <v>-4197597639.2623186</v>
          </cell>
          <cell r="AO33">
            <v>0</v>
          </cell>
          <cell r="AP33">
            <v>0</v>
          </cell>
          <cell r="AQ33">
            <v>0</v>
          </cell>
          <cell r="AR33">
            <v>0</v>
          </cell>
          <cell r="AS33">
            <v>0</v>
          </cell>
          <cell r="AT33">
            <v>0</v>
          </cell>
          <cell r="AU33">
            <v>0</v>
          </cell>
          <cell r="AV33">
            <v>0</v>
          </cell>
          <cell r="AW33">
            <v>0</v>
          </cell>
          <cell r="AX33">
            <v>0</v>
          </cell>
          <cell r="AY33">
            <v>0</v>
          </cell>
          <cell r="AZ33">
            <v>0</v>
          </cell>
          <cell r="BA33" t="str">
            <v>TEMPR</v>
          </cell>
        </row>
        <row r="34">
          <cell r="A34" t="str">
            <v>0010</v>
          </cell>
          <cell r="B34" t="str">
            <v>DEPRECIACION</v>
          </cell>
          <cell r="C34">
            <v>0</v>
          </cell>
          <cell r="D34">
            <v>0</v>
          </cell>
          <cell r="E34">
            <v>-2697031</v>
          </cell>
          <cell r="F34">
            <v>-2691626</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-5245496</v>
          </cell>
          <cell r="AP34">
            <v>-5276928</v>
          </cell>
          <cell r="AQ34">
            <v>-5214060</v>
          </cell>
          <cell r="AR34">
            <v>-5350292</v>
          </cell>
          <cell r="AS34">
            <v>-5402706</v>
          </cell>
          <cell r="AT34">
            <v>-5423656</v>
          </cell>
          <cell r="AU34">
            <v>-5355542</v>
          </cell>
          <cell r="AV34">
            <v>-5240260</v>
          </cell>
          <cell r="AW34">
            <v>-5690916</v>
          </cell>
          <cell r="AX34">
            <v>-5722352</v>
          </cell>
          <cell r="AY34">
            <v>-5507500</v>
          </cell>
          <cell r="AZ34">
            <v>-5402704</v>
          </cell>
          <cell r="BA34" t="str">
            <v>COMUN</v>
          </cell>
        </row>
        <row r="35">
          <cell r="A35" t="str">
            <v>0010</v>
          </cell>
          <cell r="B35" t="str">
            <v>DEPRECIACION</v>
          </cell>
          <cell r="C35">
            <v>0</v>
          </cell>
          <cell r="D35">
            <v>0</v>
          </cell>
          <cell r="E35">
            <v>-87763261</v>
          </cell>
          <cell r="F35">
            <v>-86851098</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t="str">
            <v>DATA</v>
          </cell>
        </row>
        <row r="36">
          <cell r="A36" t="str">
            <v>0010</v>
          </cell>
          <cell r="B36" t="str">
            <v>DEPRECIACION</v>
          </cell>
          <cell r="C36">
            <v>0</v>
          </cell>
          <cell r="D36">
            <v>0</v>
          </cell>
          <cell r="E36">
            <v>-2981366</v>
          </cell>
          <cell r="F36">
            <v>-2975164</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-10539024</v>
          </cell>
          <cell r="AP36">
            <v>-10281232</v>
          </cell>
          <cell r="AQ36">
            <v>-10275144</v>
          </cell>
          <cell r="AR36">
            <v>-10178294</v>
          </cell>
          <cell r="AS36">
            <v>-7549132</v>
          </cell>
          <cell r="AT36">
            <v>-13121678</v>
          </cell>
          <cell r="AU36">
            <v>-12320540</v>
          </cell>
          <cell r="AV36">
            <v>-10190674</v>
          </cell>
          <cell r="AW36">
            <v>-10772864</v>
          </cell>
          <cell r="AX36">
            <v>-11052010</v>
          </cell>
          <cell r="AY36">
            <v>-10761974</v>
          </cell>
          <cell r="AZ36">
            <v>-10192136</v>
          </cell>
          <cell r="BA36" t="str">
            <v>INFOE</v>
          </cell>
        </row>
        <row r="37">
          <cell r="A37" t="str">
            <v>0010</v>
          </cell>
          <cell r="B37" t="str">
            <v>DEPRECIACION</v>
          </cell>
          <cell r="C37">
            <v>0</v>
          </cell>
          <cell r="D37">
            <v>0</v>
          </cell>
          <cell r="E37">
            <v>-13634105</v>
          </cell>
          <cell r="F37">
            <v>-13606757</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-157736482.56425676</v>
          </cell>
          <cell r="AD37">
            <v>-164270620.70035705</v>
          </cell>
          <cell r="AE37">
            <v>-172778232.3481406</v>
          </cell>
          <cell r="AF37">
            <v>-184034913.86199</v>
          </cell>
          <cell r="AG37">
            <v>-200381271.82959577</v>
          </cell>
          <cell r="AH37">
            <v>-228674166.19297758</v>
          </cell>
          <cell r="AI37">
            <v>-256448244.9262692</v>
          </cell>
          <cell r="AJ37">
            <v>-283421728.04787236</v>
          </cell>
          <cell r="AK37">
            <v>-294337776.64891952</v>
          </cell>
          <cell r="AL37">
            <v>-309732222.74974185</v>
          </cell>
          <cell r="AM37">
            <v>-321636789.75198865</v>
          </cell>
          <cell r="AN37">
            <v>-328434782.92065436</v>
          </cell>
          <cell r="AO37">
            <v>-26565054</v>
          </cell>
          <cell r="AP37">
            <v>-26721912</v>
          </cell>
          <cell r="AQ37">
            <v>-26414098</v>
          </cell>
          <cell r="AR37">
            <v>-27075712</v>
          </cell>
          <cell r="AS37">
            <v>-27369442</v>
          </cell>
          <cell r="AT37">
            <v>-27466142</v>
          </cell>
          <cell r="AU37">
            <v>-27121152</v>
          </cell>
          <cell r="AV37">
            <v>-26537332</v>
          </cell>
          <cell r="AW37">
            <v>-28819538</v>
          </cell>
          <cell r="AX37">
            <v>-28978772</v>
          </cell>
          <cell r="AY37">
            <v>-27890734</v>
          </cell>
          <cell r="AZ37">
            <v>-27359988</v>
          </cell>
          <cell r="BA37" t="str">
            <v>TDATA</v>
          </cell>
        </row>
        <row r="38">
          <cell r="A38" t="str">
            <v>0010</v>
          </cell>
          <cell r="B38" t="str">
            <v>DEPRECIACION</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-769385566.60186613</v>
          </cell>
          <cell r="AD38">
            <v>-777279886.94218624</v>
          </cell>
          <cell r="AE38">
            <v>-797167351.26842463</v>
          </cell>
          <cell r="AF38">
            <v>-809932830.00011015</v>
          </cell>
          <cell r="AG38">
            <v>-821024899.05676162</v>
          </cell>
          <cell r="AH38">
            <v>-831868724.9161427</v>
          </cell>
          <cell r="AI38">
            <v>-854238271.30707896</v>
          </cell>
          <cell r="AJ38">
            <v>-868055069.56740975</v>
          </cell>
          <cell r="AK38">
            <v>-877350561.71827435</v>
          </cell>
          <cell r="AL38">
            <v>-890173049.42920065</v>
          </cell>
          <cell r="AM38">
            <v>-901527832.64624727</v>
          </cell>
          <cell r="AN38">
            <v>-913950586.8592509</v>
          </cell>
          <cell r="AO38">
            <v>0</v>
          </cell>
          <cell r="AP38">
            <v>0</v>
          </cell>
          <cell r="AQ38">
            <v>0</v>
          </cell>
          <cell r="AR38">
            <v>0</v>
          </cell>
          <cell r="AS38">
            <v>0</v>
          </cell>
          <cell r="AT38">
            <v>0</v>
          </cell>
          <cell r="AU38">
            <v>0</v>
          </cell>
          <cell r="AV38">
            <v>0</v>
          </cell>
          <cell r="AW38">
            <v>0</v>
          </cell>
          <cell r="AX38">
            <v>0</v>
          </cell>
          <cell r="AY38">
            <v>0</v>
          </cell>
          <cell r="AZ38">
            <v>0</v>
          </cell>
          <cell r="BA38" t="str">
            <v>TEMPR</v>
          </cell>
        </row>
        <row r="39">
          <cell r="A39" t="str">
            <v>0010</v>
          </cell>
          <cell r="B39" t="str">
            <v>REMUNERACIONES</v>
          </cell>
          <cell r="C39">
            <v>0</v>
          </cell>
          <cell r="D39">
            <v>0</v>
          </cell>
          <cell r="E39">
            <v>-3389168</v>
          </cell>
          <cell r="F39">
            <v>-3682740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t="str">
            <v>PANAL</v>
          </cell>
        </row>
        <row r="40">
          <cell r="A40" t="str">
            <v>0010</v>
          </cell>
          <cell r="B40" t="str">
            <v>REMUNERACIONES</v>
          </cell>
          <cell r="C40">
            <v>0</v>
          </cell>
          <cell r="D40">
            <v>0</v>
          </cell>
          <cell r="E40">
            <v>-4865255</v>
          </cell>
          <cell r="F40">
            <v>-14881127</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-472234903.8114118</v>
          </cell>
          <cell r="AD40">
            <v>-464026068.18560964</v>
          </cell>
          <cell r="AE40">
            <v>-484455903.28270888</v>
          </cell>
          <cell r="AF40">
            <v>-572254673.97822964</v>
          </cell>
          <cell r="AG40">
            <v>-586873597.68598247</v>
          </cell>
          <cell r="AH40">
            <v>-622137304.13147211</v>
          </cell>
          <cell r="AI40">
            <v>-617878519.07975674</v>
          </cell>
          <cell r="AJ40">
            <v>-622595039.35219026</v>
          </cell>
          <cell r="AK40">
            <v>-619413991.30181074</v>
          </cell>
          <cell r="AL40">
            <v>-621668531.97524309</v>
          </cell>
          <cell r="AM40">
            <v>-626129215.60069847</v>
          </cell>
          <cell r="AN40">
            <v>-630874539.97210288</v>
          </cell>
          <cell r="AO40">
            <v>0</v>
          </cell>
          <cell r="AP40">
            <v>0</v>
          </cell>
          <cell r="AQ40">
            <v>0</v>
          </cell>
          <cell r="AR40">
            <v>0</v>
          </cell>
          <cell r="AS40">
            <v>0</v>
          </cell>
          <cell r="AT40">
            <v>0</v>
          </cell>
          <cell r="AU40">
            <v>0</v>
          </cell>
          <cell r="AV40">
            <v>0</v>
          </cell>
          <cell r="AW40">
            <v>0</v>
          </cell>
          <cell r="AX40">
            <v>0</v>
          </cell>
          <cell r="AY40">
            <v>0</v>
          </cell>
          <cell r="AZ40">
            <v>0</v>
          </cell>
          <cell r="BA40" t="str">
            <v>TDATA</v>
          </cell>
        </row>
        <row r="41">
          <cell r="A41" t="str">
            <v>0010</v>
          </cell>
          <cell r="B41" t="str">
            <v>REMUNERACIONES</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-1749146</v>
          </cell>
          <cell r="AT41">
            <v>0</v>
          </cell>
          <cell r="AU41">
            <v>0</v>
          </cell>
          <cell r="AV41">
            <v>0</v>
          </cell>
          <cell r="AW41">
            <v>0</v>
          </cell>
          <cell r="AX41">
            <v>0</v>
          </cell>
          <cell r="AY41">
            <v>0</v>
          </cell>
          <cell r="AZ41">
            <v>0</v>
          </cell>
          <cell r="BA41" t="str">
            <v>TDCTA</v>
          </cell>
        </row>
        <row r="42">
          <cell r="A42" t="str">
            <v>0010</v>
          </cell>
          <cell r="B42" t="str">
            <v>REMUNERACIONES</v>
          </cell>
          <cell r="C42">
            <v>0</v>
          </cell>
          <cell r="D42">
            <v>0</v>
          </cell>
          <cell r="E42">
            <v>-2239307</v>
          </cell>
          <cell r="F42">
            <v>-2747448</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t="str">
            <v>TECNO</v>
          </cell>
        </row>
        <row r="43">
          <cell r="A43" t="str">
            <v>0010</v>
          </cell>
          <cell r="B43" t="str">
            <v>REMUNERACIONES</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-736588625.75807559</v>
          </cell>
          <cell r="AD43">
            <v>-703726199.71106529</v>
          </cell>
          <cell r="AE43">
            <v>-703750438.47395182</v>
          </cell>
          <cell r="AF43">
            <v>-889328562.06185567</v>
          </cell>
          <cell r="AG43">
            <v>-850660772.7835052</v>
          </cell>
          <cell r="AH43">
            <v>-880622905.97938156</v>
          </cell>
          <cell r="AI43">
            <v>-864011099.38144338</v>
          </cell>
          <cell r="AJ43">
            <v>-865803858.14433002</v>
          </cell>
          <cell r="AK43">
            <v>-868157552.16494858</v>
          </cell>
          <cell r="AL43">
            <v>-866509523.29896915</v>
          </cell>
          <cell r="AM43">
            <v>-877915364.94845366</v>
          </cell>
          <cell r="AN43">
            <v>-883185129.48453629</v>
          </cell>
          <cell r="AO43">
            <v>0</v>
          </cell>
          <cell r="AP43">
            <v>0</v>
          </cell>
          <cell r="AQ43">
            <v>0</v>
          </cell>
          <cell r="AR43">
            <v>0</v>
          </cell>
          <cell r="AS43">
            <v>0</v>
          </cell>
          <cell r="AT43">
            <v>0</v>
          </cell>
          <cell r="AU43">
            <v>0</v>
          </cell>
          <cell r="AV43">
            <v>0</v>
          </cell>
          <cell r="AW43">
            <v>0</v>
          </cell>
          <cell r="AX43">
            <v>0</v>
          </cell>
          <cell r="AY43">
            <v>0</v>
          </cell>
          <cell r="AZ43">
            <v>0</v>
          </cell>
          <cell r="BA43" t="str">
            <v>TEMPR</v>
          </cell>
        </row>
        <row r="44">
          <cell r="A44" t="str">
            <v>0050</v>
          </cell>
          <cell r="B44" t="str">
            <v>BIENES Y SERVICIOS</v>
          </cell>
          <cell r="C44">
            <v>0</v>
          </cell>
          <cell r="D44">
            <v>0</v>
          </cell>
          <cell r="E44">
            <v>-5908789</v>
          </cell>
          <cell r="F44">
            <v>201280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-18075618</v>
          </cell>
          <cell r="AP44">
            <v>-10159266</v>
          </cell>
          <cell r="AQ44">
            <v>-46982732</v>
          </cell>
          <cell r="AR44">
            <v>-20381296</v>
          </cell>
          <cell r="AS44">
            <v>14571484</v>
          </cell>
          <cell r="AT44">
            <v>-1536374</v>
          </cell>
          <cell r="AU44">
            <v>13884720</v>
          </cell>
          <cell r="AV44">
            <v>-12728998</v>
          </cell>
          <cell r="AW44">
            <v>-11786522</v>
          </cell>
          <cell r="AX44">
            <v>297968</v>
          </cell>
          <cell r="AY44">
            <v>-12101798</v>
          </cell>
          <cell r="AZ44">
            <v>-7500834</v>
          </cell>
          <cell r="BA44" t="str">
            <v>COMUN</v>
          </cell>
        </row>
        <row r="45">
          <cell r="A45" t="str">
            <v>0050</v>
          </cell>
          <cell r="B45" t="str">
            <v>BIENES Y SERVICIOS</v>
          </cell>
          <cell r="C45">
            <v>0</v>
          </cell>
          <cell r="D45">
            <v>0</v>
          </cell>
          <cell r="E45">
            <v>-465377679</v>
          </cell>
          <cell r="F45">
            <v>-435583886</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t="str">
            <v>DATA</v>
          </cell>
        </row>
        <row r="46">
          <cell r="A46" t="str">
            <v>0050</v>
          </cell>
          <cell r="B46" t="str">
            <v>BIENES Y SERVICIOS</v>
          </cell>
          <cell r="C46">
            <v>0</v>
          </cell>
          <cell r="D46">
            <v>0</v>
          </cell>
          <cell r="E46">
            <v>-2987326293</v>
          </cell>
          <cell r="F46">
            <v>-3128889574</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t="str">
            <v>EMPRE</v>
          </cell>
        </row>
        <row r="47">
          <cell r="A47" t="str">
            <v>0050</v>
          </cell>
          <cell r="B47" t="str">
            <v>BIENES Y SERVICIOS</v>
          </cell>
          <cell r="C47">
            <v>0</v>
          </cell>
          <cell r="D47">
            <v>0</v>
          </cell>
          <cell r="E47">
            <v>-12369743</v>
          </cell>
          <cell r="F47">
            <v>-12746300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-23698144</v>
          </cell>
          <cell r="AP47">
            <v>-20637820</v>
          </cell>
          <cell r="AQ47">
            <v>-22601830</v>
          </cell>
          <cell r="AR47">
            <v>-24007474</v>
          </cell>
          <cell r="AS47">
            <v>-32282062</v>
          </cell>
          <cell r="AT47">
            <v>-13202578</v>
          </cell>
          <cell r="AU47">
            <v>-18145364</v>
          </cell>
          <cell r="AV47">
            <v>-27969288</v>
          </cell>
          <cell r="AW47">
            <v>-47747756</v>
          </cell>
          <cell r="AX47">
            <v>1627230</v>
          </cell>
          <cell r="AY47">
            <v>-19252582</v>
          </cell>
          <cell r="AZ47">
            <v>-16529694</v>
          </cell>
          <cell r="BA47" t="str">
            <v>INFOE</v>
          </cell>
        </row>
        <row r="48">
          <cell r="A48" t="str">
            <v>0050</v>
          </cell>
          <cell r="B48" t="str">
            <v>BIENES Y SERVICIOS</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-1348412</v>
          </cell>
          <cell r="AP48">
            <v>-195835354</v>
          </cell>
          <cell r="AQ48">
            <v>195113650</v>
          </cell>
          <cell r="AR48">
            <v>1082556</v>
          </cell>
          <cell r="AS48">
            <v>0</v>
          </cell>
          <cell r="AT48">
            <v>-1464708</v>
          </cell>
          <cell r="AU48">
            <v>0</v>
          </cell>
          <cell r="AV48">
            <v>-52078450</v>
          </cell>
          <cell r="AW48">
            <v>0</v>
          </cell>
          <cell r="AX48">
            <v>0</v>
          </cell>
          <cell r="AY48">
            <v>0</v>
          </cell>
          <cell r="AZ48">
            <v>0</v>
          </cell>
          <cell r="BA48" t="str">
            <v>INTER</v>
          </cell>
        </row>
        <row r="49">
          <cell r="A49" t="str">
            <v>0050</v>
          </cell>
          <cell r="B49" t="str">
            <v>BIENES Y SERVICIOS</v>
          </cell>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-4119406</v>
          </cell>
          <cell r="AQ49">
            <v>0</v>
          </cell>
          <cell r="AR49">
            <v>0</v>
          </cell>
          <cell r="AS49">
            <v>0</v>
          </cell>
          <cell r="AT49">
            <v>0</v>
          </cell>
          <cell r="AU49">
            <v>0</v>
          </cell>
          <cell r="AV49">
            <v>0</v>
          </cell>
          <cell r="AW49">
            <v>-264812</v>
          </cell>
          <cell r="AX49">
            <v>-275704</v>
          </cell>
          <cell r="AY49">
            <v>0</v>
          </cell>
          <cell r="AZ49">
            <v>540516</v>
          </cell>
          <cell r="BA49" t="str">
            <v>INVER</v>
          </cell>
        </row>
        <row r="50">
          <cell r="A50" t="str">
            <v>0050</v>
          </cell>
          <cell r="B50" t="str">
            <v>BIENES Y SERVICIOS</v>
          </cell>
          <cell r="C50">
            <v>0</v>
          </cell>
          <cell r="D50">
            <v>0</v>
          </cell>
          <cell r="E50">
            <v>-1885204</v>
          </cell>
          <cell r="F50">
            <v>-1781975</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-20341508</v>
          </cell>
          <cell r="AP50">
            <v>-20555158</v>
          </cell>
          <cell r="AQ50">
            <v>-24823792</v>
          </cell>
          <cell r="AR50">
            <v>-25402288</v>
          </cell>
          <cell r="AS50">
            <v>-40288784</v>
          </cell>
          <cell r="AT50">
            <v>-13772994</v>
          </cell>
          <cell r="AU50">
            <v>3516878</v>
          </cell>
          <cell r="AV50">
            <v>-5930196</v>
          </cell>
          <cell r="AW50">
            <v>-13702328</v>
          </cell>
          <cell r="AX50">
            <v>-18305258</v>
          </cell>
          <cell r="AY50">
            <v>-15412792</v>
          </cell>
          <cell r="AZ50">
            <v>-3515674</v>
          </cell>
          <cell r="BA50" t="str">
            <v>PANAL</v>
          </cell>
        </row>
        <row r="51">
          <cell r="A51" t="str">
            <v>0050</v>
          </cell>
          <cell r="B51" t="str">
            <v>BIENES Y SERVICIOS</v>
          </cell>
          <cell r="C51">
            <v>0</v>
          </cell>
          <cell r="D51">
            <v>0</v>
          </cell>
          <cell r="E51">
            <v>-1577752990</v>
          </cell>
          <cell r="F51">
            <v>-1487712592</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-67387166</v>
          </cell>
          <cell r="AP51">
            <v>-345857558</v>
          </cell>
          <cell r="AQ51">
            <v>-127875994</v>
          </cell>
          <cell r="AR51">
            <v>11711094</v>
          </cell>
          <cell r="AS51">
            <v>-207881550</v>
          </cell>
          <cell r="AT51">
            <v>-158819078</v>
          </cell>
          <cell r="AU51">
            <v>-270292102</v>
          </cell>
          <cell r="AV51">
            <v>-610522642</v>
          </cell>
          <cell r="AW51">
            <v>-680149046</v>
          </cell>
          <cell r="AX51">
            <v>-1757090122</v>
          </cell>
          <cell r="AY51">
            <v>-870661220</v>
          </cell>
          <cell r="AZ51">
            <v>-10866605126</v>
          </cell>
          <cell r="BA51" t="str">
            <v>TDATA</v>
          </cell>
        </row>
        <row r="52">
          <cell r="A52" t="str">
            <v>0050</v>
          </cell>
          <cell r="B52" t="str">
            <v>BIENES Y SERVICIOS</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-6210380</v>
          </cell>
          <cell r="AQ52">
            <v>-5422870</v>
          </cell>
          <cell r="AR52">
            <v>-154710750</v>
          </cell>
          <cell r="AS52">
            <v>-230350132</v>
          </cell>
          <cell r="AT52">
            <v>-25361872</v>
          </cell>
          <cell r="AU52">
            <v>-19731978</v>
          </cell>
          <cell r="AV52">
            <v>-57940978</v>
          </cell>
          <cell r="AW52">
            <v>-7671756</v>
          </cell>
          <cell r="AX52">
            <v>-37921274</v>
          </cell>
          <cell r="AY52">
            <v>-53166966</v>
          </cell>
          <cell r="AZ52">
            <v>42342338</v>
          </cell>
          <cell r="BA52" t="str">
            <v>TDCTA</v>
          </cell>
        </row>
        <row r="53">
          <cell r="A53" t="str">
            <v>0050</v>
          </cell>
          <cell r="B53" t="str">
            <v>BIENES Y SERVICIOS</v>
          </cell>
          <cell r="C53">
            <v>0</v>
          </cell>
          <cell r="D53">
            <v>0</v>
          </cell>
          <cell r="E53">
            <v>-1718800</v>
          </cell>
          <cell r="F53">
            <v>-4997344</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-21780260</v>
          </cell>
          <cell r="AP53">
            <v>-30666010</v>
          </cell>
          <cell r="AQ53">
            <v>-19308690</v>
          </cell>
          <cell r="AR53">
            <v>-19080854</v>
          </cell>
          <cell r="AS53">
            <v>-49158078</v>
          </cell>
          <cell r="AT53">
            <v>-15498598</v>
          </cell>
          <cell r="AU53">
            <v>-6552410</v>
          </cell>
          <cell r="AV53">
            <v>-11863686</v>
          </cell>
          <cell r="AW53">
            <v>-14095496</v>
          </cell>
          <cell r="AX53">
            <v>-5991380</v>
          </cell>
          <cell r="AY53">
            <v>-6879592</v>
          </cell>
          <cell r="AZ53">
            <v>-4216340</v>
          </cell>
          <cell r="BA53" t="str">
            <v>TECNO</v>
          </cell>
        </row>
        <row r="54">
          <cell r="A54" t="str">
            <v>0050</v>
          </cell>
          <cell r="B54" t="str">
            <v>BIENES Y SERVICIOS</v>
          </cell>
          <cell r="C54">
            <v>0</v>
          </cell>
          <cell r="D54">
            <v>0</v>
          </cell>
          <cell r="E54">
            <v>0</v>
          </cell>
          <cell r="F54">
            <v>-464395200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t="str">
            <v>TELEM</v>
          </cell>
        </row>
        <row r="55">
          <cell r="A55" t="str">
            <v>0050</v>
          </cell>
          <cell r="B55" t="str">
            <v>BIENES Y SERVICIOS</v>
          </cell>
          <cell r="C55">
            <v>0</v>
          </cell>
          <cell r="D55">
            <v>0</v>
          </cell>
          <cell r="E55">
            <v>-153757958</v>
          </cell>
          <cell r="F55">
            <v>153757958</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t="str">
            <v>TELEO</v>
          </cell>
        </row>
        <row r="56">
          <cell r="A56" t="str">
            <v>0050</v>
          </cell>
          <cell r="B56" t="str">
            <v>BIENES Y SERVICIOS</v>
          </cell>
          <cell r="C56">
            <v>0</v>
          </cell>
          <cell r="D56">
            <v>0</v>
          </cell>
          <cell r="E56">
            <v>-3606461930</v>
          </cell>
          <cell r="F56">
            <v>-3410715502</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-7439586886</v>
          </cell>
          <cell r="AP56">
            <v>-5728911336</v>
          </cell>
          <cell r="AQ56">
            <v>-7969547478</v>
          </cell>
          <cell r="AR56">
            <v>-7983577558</v>
          </cell>
          <cell r="AS56">
            <v>-9038175024</v>
          </cell>
          <cell r="AT56">
            <v>-8665256306</v>
          </cell>
          <cell r="AU56">
            <v>-8785981924</v>
          </cell>
          <cell r="AV56">
            <v>-9214268586</v>
          </cell>
          <cell r="AW56">
            <v>-10168922554</v>
          </cell>
          <cell r="AX56">
            <v>-10411105708</v>
          </cell>
          <cell r="AY56">
            <v>-9476633340</v>
          </cell>
          <cell r="AZ56">
            <v>-1447007528</v>
          </cell>
          <cell r="BA56" t="str">
            <v>TEMPR</v>
          </cell>
        </row>
        <row r="57">
          <cell r="A57" t="str">
            <v>0050</v>
          </cell>
          <cell r="B57" t="str">
            <v>DEPRECIACION</v>
          </cell>
          <cell r="C57">
            <v>0</v>
          </cell>
          <cell r="D57">
            <v>0</v>
          </cell>
          <cell r="E57">
            <v>-701951568</v>
          </cell>
          <cell r="F57">
            <v>-696296220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t="str">
            <v>EMPRE</v>
          </cell>
        </row>
        <row r="58">
          <cell r="A58" t="str">
            <v>0050</v>
          </cell>
          <cell r="B58" t="str">
            <v>DEPRECIACION</v>
          </cell>
          <cell r="C58">
            <v>0</v>
          </cell>
          <cell r="D58">
            <v>0</v>
          </cell>
          <cell r="E58">
            <v>-4414244</v>
          </cell>
          <cell r="F58">
            <v>-3732715</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-5063244</v>
          </cell>
          <cell r="AP58">
            <v>-5093592</v>
          </cell>
          <cell r="AQ58">
            <v>-5011194</v>
          </cell>
          <cell r="AR58">
            <v>0</v>
          </cell>
          <cell r="AS58">
            <v>-10150720</v>
          </cell>
          <cell r="AT58">
            <v>-4740750</v>
          </cell>
          <cell r="AU58">
            <v>-6334486</v>
          </cell>
          <cell r="AV58">
            <v>-9198458</v>
          </cell>
          <cell r="AW58">
            <v>-8909026</v>
          </cell>
          <cell r="AX58">
            <v>-9146656</v>
          </cell>
          <cell r="AY58">
            <v>-8912720</v>
          </cell>
          <cell r="AZ58">
            <v>-8790698</v>
          </cell>
          <cell r="BA58" t="str">
            <v>PANAL</v>
          </cell>
        </row>
        <row r="59">
          <cell r="A59" t="str">
            <v>0050</v>
          </cell>
          <cell r="B59" t="str">
            <v>DEPRECIACION</v>
          </cell>
          <cell r="C59">
            <v>0</v>
          </cell>
          <cell r="D59">
            <v>0</v>
          </cell>
          <cell r="E59">
            <v>-2514985</v>
          </cell>
          <cell r="F59">
            <v>-2516801</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-3025728</v>
          </cell>
          <cell r="AR59">
            <v>-1535626</v>
          </cell>
          <cell r="AS59">
            <v>0</v>
          </cell>
          <cell r="AT59">
            <v>-7812054</v>
          </cell>
          <cell r="AU59">
            <v>-13414066</v>
          </cell>
          <cell r="AV59">
            <v>-5095940</v>
          </cell>
          <cell r="AW59">
            <v>-5434484</v>
          </cell>
          <cell r="AX59">
            <v>-5487654</v>
          </cell>
          <cell r="AY59">
            <v>-5618496</v>
          </cell>
          <cell r="AZ59">
            <v>-5232770</v>
          </cell>
          <cell r="BA59" t="str">
            <v>TDCTA</v>
          </cell>
        </row>
        <row r="60">
          <cell r="A60" t="str">
            <v>0050</v>
          </cell>
          <cell r="B60" t="str">
            <v>DEPRECIACION</v>
          </cell>
          <cell r="C60">
            <v>0</v>
          </cell>
          <cell r="D60">
            <v>0</v>
          </cell>
          <cell r="E60">
            <v>-2123340</v>
          </cell>
          <cell r="F60">
            <v>-2098012</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-4807244</v>
          </cell>
          <cell r="AP60">
            <v>-4836056</v>
          </cell>
          <cell r="AQ60">
            <v>-4180420</v>
          </cell>
          <cell r="AR60">
            <v>-4982064</v>
          </cell>
          <cell r="AS60">
            <v>-4131356</v>
          </cell>
          <cell r="AT60">
            <v>-5706262</v>
          </cell>
          <cell r="AU60">
            <v>-4669374</v>
          </cell>
          <cell r="AV60">
            <v>-4569482</v>
          </cell>
          <cell r="AW60">
            <v>-4567590</v>
          </cell>
          <cell r="AX60">
            <v>-4590296</v>
          </cell>
          <cell r="AY60">
            <v>-4402954</v>
          </cell>
          <cell r="AZ60">
            <v>-4313956</v>
          </cell>
          <cell r="BA60" t="str">
            <v>TECNO</v>
          </cell>
        </row>
        <row r="61">
          <cell r="A61" t="str">
            <v>0050</v>
          </cell>
          <cell r="B61" t="str">
            <v>DEPRECIACION</v>
          </cell>
          <cell r="C61">
            <v>0</v>
          </cell>
          <cell r="D61">
            <v>0</v>
          </cell>
          <cell r="E61">
            <v>-789714829</v>
          </cell>
          <cell r="F61">
            <v>-783147318</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-1529048826</v>
          </cell>
          <cell r="AP61">
            <v>-1423961290</v>
          </cell>
          <cell r="AQ61">
            <v>-1478953834</v>
          </cell>
          <cell r="AR61">
            <v>-1517893156</v>
          </cell>
          <cell r="AS61">
            <v>-1545847492</v>
          </cell>
          <cell r="AT61">
            <v>-1548360392</v>
          </cell>
          <cell r="AU61">
            <v>-1529010544</v>
          </cell>
          <cell r="AV61">
            <v>-1505664620</v>
          </cell>
          <cell r="AW61">
            <v>-1633280890</v>
          </cell>
          <cell r="AX61">
            <v>-1642727880</v>
          </cell>
          <cell r="AY61">
            <v>-1574281104</v>
          </cell>
          <cell r="AZ61">
            <v>-2617704776</v>
          </cell>
          <cell r="BA61" t="str">
            <v>TEMPR</v>
          </cell>
        </row>
        <row r="62">
          <cell r="A62" t="str">
            <v>0050</v>
          </cell>
          <cell r="B62" t="str">
            <v>REMUNERACIONES</v>
          </cell>
          <cell r="C62">
            <v>0</v>
          </cell>
          <cell r="D62">
            <v>0</v>
          </cell>
          <cell r="E62">
            <v>-1237917</v>
          </cell>
          <cell r="F62">
            <v>-3487593</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-2130458</v>
          </cell>
          <cell r="AP62">
            <v>-1983898</v>
          </cell>
          <cell r="AQ62">
            <v>-2172592</v>
          </cell>
          <cell r="AR62">
            <v>-2898882</v>
          </cell>
          <cell r="AS62">
            <v>-2682712</v>
          </cell>
          <cell r="AT62">
            <v>-2526928</v>
          </cell>
          <cell r="AU62">
            <v>-3681588</v>
          </cell>
          <cell r="AV62">
            <v>-3001348</v>
          </cell>
          <cell r="AW62">
            <v>-4741842</v>
          </cell>
          <cell r="AX62">
            <v>-2773586</v>
          </cell>
          <cell r="AY62">
            <v>-3518048</v>
          </cell>
          <cell r="AZ62">
            <v>-2734308</v>
          </cell>
          <cell r="BA62" t="str">
            <v>COMUN</v>
          </cell>
        </row>
        <row r="63">
          <cell r="A63" t="str">
            <v>0050</v>
          </cell>
          <cell r="B63" t="str">
            <v>REMUNERACIONES</v>
          </cell>
          <cell r="C63">
            <v>0</v>
          </cell>
          <cell r="D63">
            <v>0</v>
          </cell>
          <cell r="E63">
            <v>-397333102</v>
          </cell>
          <cell r="F63">
            <v>-490367287</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v>0</v>
          </cell>
          <cell r="AZ63">
            <v>0</v>
          </cell>
          <cell r="BA63" t="str">
            <v>DATA</v>
          </cell>
        </row>
        <row r="64">
          <cell r="A64" t="str">
            <v>0050</v>
          </cell>
          <cell r="B64" t="str">
            <v>REMUNERACIONES</v>
          </cell>
          <cell r="C64">
            <v>0</v>
          </cell>
          <cell r="D64">
            <v>0</v>
          </cell>
          <cell r="E64">
            <v>-749012744</v>
          </cell>
          <cell r="F64">
            <v>-745446275</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0</v>
          </cell>
          <cell r="AZ64">
            <v>0</v>
          </cell>
          <cell r="BA64" t="str">
            <v>EMPRE</v>
          </cell>
        </row>
        <row r="65">
          <cell r="A65" t="str">
            <v>0050</v>
          </cell>
          <cell r="B65" t="str">
            <v>REMUNERACIONES</v>
          </cell>
          <cell r="C65">
            <v>0</v>
          </cell>
          <cell r="D65">
            <v>0</v>
          </cell>
          <cell r="E65">
            <v>-38615266</v>
          </cell>
          <cell r="F65">
            <v>-47022460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-66889728</v>
          </cell>
          <cell r="AP65">
            <v>-70817314</v>
          </cell>
          <cell r="AQ65">
            <v>-77725324</v>
          </cell>
          <cell r="AR65">
            <v>-69678872</v>
          </cell>
          <cell r="AS65">
            <v>-84474780</v>
          </cell>
          <cell r="AT65">
            <v>-91980668</v>
          </cell>
          <cell r="AU65">
            <v>-87952738</v>
          </cell>
          <cell r="AV65">
            <v>-109619712</v>
          </cell>
          <cell r="AW65">
            <v>-96851306</v>
          </cell>
          <cell r="AX65">
            <v>-84211356</v>
          </cell>
          <cell r="AY65">
            <v>-89693816</v>
          </cell>
          <cell r="AZ65">
            <v>-132114710</v>
          </cell>
          <cell r="BA65" t="str">
            <v>INFOE</v>
          </cell>
        </row>
        <row r="66">
          <cell r="A66" t="str">
            <v>0050</v>
          </cell>
          <cell r="B66" t="str">
            <v>REMUNERACIONES</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-19499142</v>
          </cell>
          <cell r="AP66">
            <v>-17548000</v>
          </cell>
          <cell r="AQ66">
            <v>-22598828</v>
          </cell>
          <cell r="AR66">
            <v>-20884424</v>
          </cell>
          <cell r="AS66">
            <v>-21667756</v>
          </cell>
          <cell r="AT66">
            <v>-23379730</v>
          </cell>
          <cell r="AU66">
            <v>-24819268</v>
          </cell>
          <cell r="AV66">
            <v>-23556822</v>
          </cell>
          <cell r="AW66">
            <v>-25556462</v>
          </cell>
          <cell r="AX66">
            <v>-22322116</v>
          </cell>
          <cell r="AY66">
            <v>-38332188</v>
          </cell>
          <cell r="AZ66">
            <v>-35834268</v>
          </cell>
          <cell r="BA66" t="str">
            <v>PANAL</v>
          </cell>
        </row>
        <row r="67">
          <cell r="A67" t="str">
            <v>0050</v>
          </cell>
          <cell r="B67" t="str">
            <v>REMUNERACIONES</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-19316942</v>
          </cell>
          <cell r="AP67">
            <v>-18822646</v>
          </cell>
          <cell r="AQ67">
            <v>-18258356</v>
          </cell>
          <cell r="AR67">
            <v>-22461992</v>
          </cell>
          <cell r="AS67">
            <v>-22556826</v>
          </cell>
          <cell r="AT67">
            <v>-26420982</v>
          </cell>
          <cell r="AU67">
            <v>-21814294</v>
          </cell>
          <cell r="AV67">
            <v>-18578646</v>
          </cell>
          <cell r="AW67">
            <v>-18780704</v>
          </cell>
          <cell r="AX67">
            <v>-61271898</v>
          </cell>
          <cell r="AY67">
            <v>32979130</v>
          </cell>
          <cell r="AZ67">
            <v>-13525340</v>
          </cell>
          <cell r="BA67" t="str">
            <v>TDATA</v>
          </cell>
        </row>
        <row r="68">
          <cell r="A68" t="str">
            <v>0050</v>
          </cell>
          <cell r="B68" t="str">
            <v>REMUNERACIONES</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-40802040</v>
          </cell>
          <cell r="AP68">
            <v>-39549140</v>
          </cell>
          <cell r="AQ68">
            <v>-57981028</v>
          </cell>
          <cell r="AR68">
            <v>-44651960</v>
          </cell>
          <cell r="AS68">
            <v>-10220116</v>
          </cell>
          <cell r="AT68">
            <v>-13596750</v>
          </cell>
          <cell r="AU68">
            <v>-5956614</v>
          </cell>
          <cell r="AV68">
            <v>-4842732</v>
          </cell>
          <cell r="AW68">
            <v>-4808614</v>
          </cell>
          <cell r="AX68">
            <v>-4478614</v>
          </cell>
          <cell r="AY68">
            <v>-4478614</v>
          </cell>
          <cell r="AZ68">
            <v>-5124614</v>
          </cell>
          <cell r="BA68" t="str">
            <v>TECNO</v>
          </cell>
        </row>
        <row r="69">
          <cell r="A69" t="str">
            <v>0050</v>
          </cell>
          <cell r="B69" t="str">
            <v>REMUNERACIONES</v>
          </cell>
          <cell r="C69">
            <v>0</v>
          </cell>
          <cell r="D69">
            <v>0</v>
          </cell>
          <cell r="E69">
            <v>-1146345846</v>
          </cell>
          <cell r="F69">
            <v>-1235813562</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-2190614960</v>
          </cell>
          <cell r="AP69">
            <v>-2888031506</v>
          </cell>
          <cell r="AQ69">
            <v>-1961249078</v>
          </cell>
          <cell r="AR69">
            <v>-2859471148</v>
          </cell>
          <cell r="AS69">
            <v>-3043845218</v>
          </cell>
          <cell r="AT69">
            <v>-2618079582</v>
          </cell>
          <cell r="AU69">
            <v>-2521162320</v>
          </cell>
          <cell r="AV69">
            <v>-2480431138</v>
          </cell>
          <cell r="AW69">
            <v>-2892415858</v>
          </cell>
          <cell r="AX69">
            <v>-2226226662</v>
          </cell>
          <cell r="AY69">
            <v>-2225810086</v>
          </cell>
          <cell r="AZ69">
            <v>-3000709860</v>
          </cell>
          <cell r="BA69" t="str">
            <v>TEMPR</v>
          </cell>
        </row>
        <row r="70">
          <cell r="A70" t="str">
            <v>0080</v>
          </cell>
          <cell r="B70" t="str">
            <v>Ingresos por Intereses</v>
          </cell>
          <cell r="C70">
            <v>0</v>
          </cell>
          <cell r="D70">
            <v>0</v>
          </cell>
          <cell r="E70">
            <v>2428854</v>
          </cell>
          <cell r="F70">
            <v>1881352</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181584</v>
          </cell>
          <cell r="AP70">
            <v>85760</v>
          </cell>
          <cell r="AQ70">
            <v>84246</v>
          </cell>
          <cell r="AR70">
            <v>82956</v>
          </cell>
          <cell r="AS70">
            <v>243442</v>
          </cell>
          <cell r="AT70">
            <v>2539080</v>
          </cell>
          <cell r="AU70">
            <v>2707528</v>
          </cell>
          <cell r="AV70">
            <v>3862882</v>
          </cell>
          <cell r="AW70">
            <v>1934056</v>
          </cell>
          <cell r="AX70">
            <v>2017710</v>
          </cell>
          <cell r="AY70">
            <v>3687994</v>
          </cell>
          <cell r="AZ70">
            <v>4249702</v>
          </cell>
          <cell r="BA70" t="str">
            <v>COMUN</v>
          </cell>
        </row>
        <row r="71">
          <cell r="A71" t="str">
            <v>0080</v>
          </cell>
          <cell r="B71" t="str">
            <v>Ingresos por Intereses</v>
          </cell>
          <cell r="C71">
            <v>0</v>
          </cell>
          <cell r="D71">
            <v>0</v>
          </cell>
          <cell r="E71">
            <v>120096505</v>
          </cell>
          <cell r="F71">
            <v>94302113</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t="str">
            <v>EMPRE</v>
          </cell>
        </row>
        <row r="72">
          <cell r="A72" t="str">
            <v>0080</v>
          </cell>
          <cell r="B72" t="str">
            <v>Ingresos por Intereses</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44522</v>
          </cell>
          <cell r="AP72">
            <v>0</v>
          </cell>
          <cell r="AQ72">
            <v>159032</v>
          </cell>
          <cell r="AR72">
            <v>0</v>
          </cell>
          <cell r="AS72">
            <v>0</v>
          </cell>
          <cell r="AT72">
            <v>-1297278</v>
          </cell>
          <cell r="AU72">
            <v>-2068850</v>
          </cell>
          <cell r="AV72">
            <v>-2969110</v>
          </cell>
          <cell r="AW72">
            <v>-2026578</v>
          </cell>
          <cell r="AX72">
            <v>5990756</v>
          </cell>
          <cell r="AY72">
            <v>-1609344</v>
          </cell>
          <cell r="AZ72">
            <v>-7063872</v>
          </cell>
          <cell r="BA72" t="str">
            <v>INFOE</v>
          </cell>
        </row>
        <row r="73">
          <cell r="A73" t="str">
            <v>0080</v>
          </cell>
          <cell r="B73" t="str">
            <v>Ingresos por Intereses</v>
          </cell>
          <cell r="C73">
            <v>0</v>
          </cell>
          <cell r="D73">
            <v>0</v>
          </cell>
          <cell r="E73">
            <v>60576253</v>
          </cell>
          <cell r="F73">
            <v>47604210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135752876</v>
          </cell>
          <cell r="AP73">
            <v>97658764</v>
          </cell>
          <cell r="AQ73">
            <v>105371430</v>
          </cell>
          <cell r="AR73">
            <v>103762528</v>
          </cell>
          <cell r="AS73">
            <v>103304612</v>
          </cell>
          <cell r="AT73">
            <v>96703648</v>
          </cell>
          <cell r="AU73">
            <v>-22200928</v>
          </cell>
          <cell r="AV73">
            <v>97973532</v>
          </cell>
          <cell r="AW73">
            <v>48427630</v>
          </cell>
          <cell r="AX73">
            <v>50972730</v>
          </cell>
          <cell r="AY73">
            <v>93921496</v>
          </cell>
          <cell r="AZ73">
            <v>107855722</v>
          </cell>
          <cell r="BA73" t="str">
            <v>INTER</v>
          </cell>
        </row>
        <row r="74">
          <cell r="A74" t="str">
            <v>0080</v>
          </cell>
          <cell r="B74" t="str">
            <v>Ingresos por Intereses</v>
          </cell>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cell r="AW74">
            <v>0</v>
          </cell>
          <cell r="AX74">
            <v>0</v>
          </cell>
          <cell r="AY74">
            <v>0</v>
          </cell>
          <cell r="AZ74">
            <v>0</v>
          </cell>
          <cell r="BA74" t="str">
            <v>INVER</v>
          </cell>
        </row>
        <row r="75">
          <cell r="A75" t="str">
            <v>0080</v>
          </cell>
          <cell r="B75" t="str">
            <v>Ingresos por Intereses</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cell r="AS75">
            <v>0</v>
          </cell>
          <cell r="AT75">
            <v>-2030416</v>
          </cell>
          <cell r="AU75">
            <v>-2340140</v>
          </cell>
          <cell r="AV75">
            <v>-3283042</v>
          </cell>
          <cell r="AW75">
            <v>-2102730</v>
          </cell>
          <cell r="AX75">
            <v>-2212824</v>
          </cell>
          <cell r="AY75">
            <v>-3800968</v>
          </cell>
          <cell r="AZ75">
            <v>-4135148</v>
          </cell>
          <cell r="BA75" t="str">
            <v>PANAL</v>
          </cell>
        </row>
        <row r="76">
          <cell r="A76" t="str">
            <v>0080</v>
          </cell>
          <cell r="B76" t="str">
            <v>Ingresos por Intereses</v>
          </cell>
          <cell r="C76">
            <v>0</v>
          </cell>
          <cell r="D76">
            <v>0</v>
          </cell>
          <cell r="E76">
            <v>-7080421</v>
          </cell>
          <cell r="F76">
            <v>-6382158</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17942884</v>
          </cell>
          <cell r="AQ76">
            <v>0</v>
          </cell>
          <cell r="AR76">
            <v>-17942884</v>
          </cell>
          <cell r="AS76">
            <v>-31692872</v>
          </cell>
          <cell r="AT76">
            <v>-42981182</v>
          </cell>
          <cell r="AU76">
            <v>-142169288</v>
          </cell>
          <cell r="AV76">
            <v>-2223056</v>
          </cell>
          <cell r="AW76">
            <v>-140674402</v>
          </cell>
          <cell r="AX76">
            <v>9471650</v>
          </cell>
          <cell r="AY76">
            <v>-109715708</v>
          </cell>
          <cell r="AZ76">
            <v>-124842634</v>
          </cell>
          <cell r="BA76" t="str">
            <v>TDATA</v>
          </cell>
        </row>
        <row r="77">
          <cell r="A77" t="str">
            <v>0080</v>
          </cell>
          <cell r="B77" t="str">
            <v>Ingresos por Intereses</v>
          </cell>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-558004</v>
          </cell>
          <cell r="AU77">
            <v>-1060750</v>
          </cell>
          <cell r="AV77">
            <v>-2174958</v>
          </cell>
          <cell r="AW77">
            <v>-1473138</v>
          </cell>
          <cell r="AX77">
            <v>-1873246</v>
          </cell>
          <cell r="AY77">
            <v>-3359750</v>
          </cell>
          <cell r="AZ77">
            <v>-3527748</v>
          </cell>
          <cell r="BA77" t="str">
            <v>TDCTA</v>
          </cell>
        </row>
        <row r="78">
          <cell r="A78" t="str">
            <v>0080</v>
          </cell>
          <cell r="B78" t="str">
            <v>Ingresos por Intereses</v>
          </cell>
          <cell r="C78">
            <v>0</v>
          </cell>
          <cell r="D78">
            <v>0</v>
          </cell>
          <cell r="E78">
            <v>4901567</v>
          </cell>
          <cell r="F78">
            <v>6120431</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413602</v>
          </cell>
          <cell r="AP78">
            <v>2637686</v>
          </cell>
          <cell r="AQ78">
            <v>1493082</v>
          </cell>
          <cell r="AR78">
            <v>900000</v>
          </cell>
          <cell r="AS78">
            <v>4406202</v>
          </cell>
          <cell r="AT78">
            <v>-9230224</v>
          </cell>
          <cell r="AU78">
            <v>-9968182</v>
          </cell>
          <cell r="AV78">
            <v>-68290102</v>
          </cell>
          <cell r="AW78">
            <v>-8134226</v>
          </cell>
          <cell r="AX78">
            <v>-8553560</v>
          </cell>
          <cell r="AY78">
            <v>-12998092</v>
          </cell>
          <cell r="AZ78">
            <v>-15169180</v>
          </cell>
          <cell r="BA78" t="str">
            <v>TECNO</v>
          </cell>
        </row>
        <row r="79">
          <cell r="A79" t="str">
            <v>0080</v>
          </cell>
          <cell r="B79" t="str">
            <v>Ingresos por Intereses</v>
          </cell>
          <cell r="C79">
            <v>0</v>
          </cell>
          <cell r="D79">
            <v>0</v>
          </cell>
          <cell r="E79">
            <v>120096505</v>
          </cell>
          <cell r="F79">
            <v>94302113</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14906314</v>
          </cell>
          <cell r="AP79">
            <v>9278620</v>
          </cell>
          <cell r="AQ79">
            <v>11345734</v>
          </cell>
          <cell r="AR79">
            <v>10831826</v>
          </cell>
          <cell r="AS79">
            <v>9606216</v>
          </cell>
          <cell r="AT79">
            <v>12215396</v>
          </cell>
          <cell r="AU79">
            <v>14577010</v>
          </cell>
          <cell r="AV79">
            <v>10200820</v>
          </cell>
          <cell r="AW79">
            <v>-326464830</v>
          </cell>
          <cell r="AX79">
            <v>-5678291862</v>
          </cell>
          <cell r="AY79">
            <v>-473160660</v>
          </cell>
          <cell r="AZ79">
            <v>-562818794</v>
          </cell>
          <cell r="BA79" t="str">
            <v>TEMPR</v>
          </cell>
        </row>
        <row r="80">
          <cell r="A80" t="str">
            <v>0100</v>
          </cell>
          <cell r="B80" t="str">
            <v>Utilidad Inversion Empresas Relacionadas</v>
          </cell>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t="str">
            <v>COMUN</v>
          </cell>
        </row>
        <row r="81">
          <cell r="A81" t="str">
            <v>0100</v>
          </cell>
          <cell r="B81" t="str">
            <v>Utilidad Inversion Empresas Relacionadas</v>
          </cell>
          <cell r="C81">
            <v>0</v>
          </cell>
          <cell r="D81">
            <v>0</v>
          </cell>
          <cell r="E81">
            <v>79070737</v>
          </cell>
          <cell r="F81">
            <v>17567431</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cell r="BA81" t="str">
            <v>EMPRE</v>
          </cell>
        </row>
        <row r="82">
          <cell r="A82" t="str">
            <v>0100</v>
          </cell>
          <cell r="B82" t="str">
            <v>Utilidad Inversion Empresas Relacionadas</v>
          </cell>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cell r="AZ82">
            <v>0</v>
          </cell>
          <cell r="BA82" t="str">
            <v>INTER</v>
          </cell>
        </row>
        <row r="83">
          <cell r="A83" t="str">
            <v>0100</v>
          </cell>
          <cell r="B83" t="str">
            <v>Utilidad Inversion Empresas Relacionadas</v>
          </cell>
          <cell r="C83">
            <v>0</v>
          </cell>
          <cell r="D83">
            <v>0</v>
          </cell>
          <cell r="E83">
            <v>61549213</v>
          </cell>
          <cell r="F83">
            <v>33546729</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140653904</v>
          </cell>
          <cell r="AP83">
            <v>-60846554</v>
          </cell>
          <cell r="AQ83">
            <v>257865806</v>
          </cell>
          <cell r="AR83">
            <v>99481408</v>
          </cell>
          <cell r="AS83">
            <v>516431404</v>
          </cell>
          <cell r="AT83">
            <v>187424024</v>
          </cell>
          <cell r="AU83">
            <v>-117489066</v>
          </cell>
          <cell r="AV83">
            <v>49213246</v>
          </cell>
          <cell r="AW83">
            <v>13310072</v>
          </cell>
          <cell r="AX83">
            <v>75702874</v>
          </cell>
          <cell r="AY83">
            <v>97013640</v>
          </cell>
          <cell r="AZ83">
            <v>-146842620</v>
          </cell>
          <cell r="BA83" t="str">
            <v>INVER</v>
          </cell>
        </row>
        <row r="84">
          <cell r="A84" t="str">
            <v>0100</v>
          </cell>
          <cell r="B84" t="str">
            <v>Utilidad Inversion Empresas Relacionadas</v>
          </cell>
          <cell r="C84">
            <v>0</v>
          </cell>
          <cell r="D84">
            <v>0</v>
          </cell>
          <cell r="E84">
            <v>0</v>
          </cell>
          <cell r="F84">
            <v>114142248</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45612000</v>
          </cell>
          <cell r="AR84">
            <v>-45612000</v>
          </cell>
          <cell r="AS84">
            <v>0</v>
          </cell>
          <cell r="AT84">
            <v>0</v>
          </cell>
          <cell r="AU84">
            <v>-179524776</v>
          </cell>
          <cell r="AV84">
            <v>-47434084</v>
          </cell>
          <cell r="AW84">
            <v>226958860</v>
          </cell>
          <cell r="AX84">
            <v>89492536</v>
          </cell>
          <cell r="AY84">
            <v>-89492536</v>
          </cell>
          <cell r="AZ84">
            <v>0</v>
          </cell>
          <cell r="BA84" t="str">
            <v>TDATA</v>
          </cell>
        </row>
        <row r="85">
          <cell r="A85" t="str">
            <v>0100</v>
          </cell>
          <cell r="B85" t="str">
            <v>Utilidad Inversion Empresas Relacionadas</v>
          </cell>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64779006</v>
          </cell>
          <cell r="AT85">
            <v>-64779006</v>
          </cell>
          <cell r="AU85">
            <v>0</v>
          </cell>
          <cell r="AV85">
            <v>0</v>
          </cell>
          <cell r="AW85">
            <v>0</v>
          </cell>
          <cell r="AX85">
            <v>0</v>
          </cell>
          <cell r="AY85">
            <v>0</v>
          </cell>
          <cell r="AZ85">
            <v>0</v>
          </cell>
          <cell r="BA85" t="str">
            <v>TECNO</v>
          </cell>
        </row>
        <row r="86">
          <cell r="A86" t="str">
            <v>0100</v>
          </cell>
          <cell r="B86" t="str">
            <v>Utilidad Inversion Empresas Relacionadas</v>
          </cell>
          <cell r="C86">
            <v>0</v>
          </cell>
          <cell r="D86">
            <v>0</v>
          </cell>
          <cell r="E86">
            <v>79070737</v>
          </cell>
          <cell r="F86">
            <v>17567431</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374973322</v>
          </cell>
          <cell r="AP86">
            <v>475259768</v>
          </cell>
          <cell r="AQ86">
            <v>1572082336</v>
          </cell>
          <cell r="AR86">
            <v>1730503352</v>
          </cell>
          <cell r="AS86">
            <v>2376722374</v>
          </cell>
          <cell r="AT86">
            <v>4312011736</v>
          </cell>
          <cell r="AU86">
            <v>2439671268</v>
          </cell>
          <cell r="AV86">
            <v>2276544834</v>
          </cell>
          <cell r="AW86">
            <v>-30922268</v>
          </cell>
          <cell r="AX86">
            <v>7790530862</v>
          </cell>
          <cell r="AY86">
            <v>1152986648</v>
          </cell>
          <cell r="AZ86">
            <v>-9850628128</v>
          </cell>
          <cell r="BA86" t="str">
            <v>TEMPR</v>
          </cell>
        </row>
        <row r="87">
          <cell r="A87" t="str">
            <v>0110</v>
          </cell>
          <cell r="B87" t="str">
            <v>Otros Ingresos Fuera de Explotación</v>
          </cell>
          <cell r="C87">
            <v>0</v>
          </cell>
          <cell r="D87">
            <v>0</v>
          </cell>
          <cell r="E87">
            <v>6302771</v>
          </cell>
          <cell r="F87">
            <v>5931060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87675236</v>
          </cell>
          <cell r="AQ87">
            <v>6508452</v>
          </cell>
          <cell r="AR87">
            <v>6586522</v>
          </cell>
          <cell r="AS87">
            <v>2259126</v>
          </cell>
          <cell r="AT87">
            <v>2538330</v>
          </cell>
          <cell r="AU87">
            <v>12982238</v>
          </cell>
          <cell r="AV87">
            <v>39488092</v>
          </cell>
          <cell r="AW87">
            <v>11783122</v>
          </cell>
          <cell r="AX87">
            <v>11869938</v>
          </cell>
          <cell r="AY87">
            <v>11902320</v>
          </cell>
          <cell r="AZ87">
            <v>21905896</v>
          </cell>
          <cell r="BA87" t="str">
            <v>COMUN</v>
          </cell>
        </row>
        <row r="88">
          <cell r="A88" t="str">
            <v>0110</v>
          </cell>
          <cell r="B88" t="str">
            <v>Otros Ingresos Fuera de Explotación</v>
          </cell>
          <cell r="C88">
            <v>0</v>
          </cell>
          <cell r="D88">
            <v>0</v>
          </cell>
          <cell r="E88">
            <v>47102869</v>
          </cell>
          <cell r="F88">
            <v>79097070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22000000</v>
          </cell>
          <cell r="AD88">
            <v>22000000</v>
          </cell>
          <cell r="AE88">
            <v>22000000</v>
          </cell>
          <cell r="AF88">
            <v>22000000</v>
          </cell>
          <cell r="AG88">
            <v>22000000</v>
          </cell>
          <cell r="AH88">
            <v>22000000</v>
          </cell>
          <cell r="AI88">
            <v>22000000</v>
          </cell>
          <cell r="AJ88">
            <v>22000000</v>
          </cell>
          <cell r="AK88">
            <v>22000000</v>
          </cell>
          <cell r="AL88">
            <v>22000000</v>
          </cell>
          <cell r="AM88">
            <v>22000000</v>
          </cell>
          <cell r="AN88">
            <v>22000000</v>
          </cell>
          <cell r="AO88">
            <v>0</v>
          </cell>
          <cell r="AP88">
            <v>0</v>
          </cell>
          <cell r="AQ88">
            <v>0</v>
          </cell>
          <cell r="AR88">
            <v>0</v>
          </cell>
          <cell r="AS88">
            <v>0</v>
          </cell>
          <cell r="AT88">
            <v>0</v>
          </cell>
          <cell r="AU88">
            <v>0</v>
          </cell>
          <cell r="AV88">
            <v>0</v>
          </cell>
          <cell r="AW88">
            <v>0</v>
          </cell>
          <cell r="AX88">
            <v>0</v>
          </cell>
          <cell r="AY88">
            <v>0</v>
          </cell>
          <cell r="AZ88">
            <v>0</v>
          </cell>
          <cell r="BA88" t="str">
            <v>EMPRE</v>
          </cell>
        </row>
        <row r="89">
          <cell r="A89" t="str">
            <v>0110</v>
          </cell>
          <cell r="B89" t="str">
            <v>Otros Ingresos Fuera de Explotación</v>
          </cell>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2749646</v>
          </cell>
          <cell r="AR89">
            <v>0</v>
          </cell>
          <cell r="AS89">
            <v>0</v>
          </cell>
          <cell r="AT89">
            <v>0</v>
          </cell>
          <cell r="AU89">
            <v>0</v>
          </cell>
          <cell r="AV89">
            <v>0</v>
          </cell>
          <cell r="AW89">
            <v>0</v>
          </cell>
          <cell r="AX89">
            <v>0</v>
          </cell>
          <cell r="AY89">
            <v>0</v>
          </cell>
          <cell r="AZ89">
            <v>0</v>
          </cell>
          <cell r="BA89" t="str">
            <v>INFOE</v>
          </cell>
        </row>
        <row r="90">
          <cell r="A90" t="str">
            <v>0110</v>
          </cell>
          <cell r="B90" t="str">
            <v>Otros Ingresos Fuera de Explotación</v>
          </cell>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398965136</v>
          </cell>
          <cell r="AT90">
            <v>0</v>
          </cell>
          <cell r="AU90">
            <v>0</v>
          </cell>
          <cell r="AV90">
            <v>-902676</v>
          </cell>
          <cell r="AW90">
            <v>0</v>
          </cell>
          <cell r="AX90">
            <v>0</v>
          </cell>
          <cell r="AY90">
            <v>0</v>
          </cell>
          <cell r="AZ90">
            <v>0</v>
          </cell>
          <cell r="BA90" t="str">
            <v>INTER</v>
          </cell>
        </row>
        <row r="91">
          <cell r="A91" t="str">
            <v>0110</v>
          </cell>
          <cell r="B91" t="str">
            <v>Otros Ingresos Fuera de Explotación</v>
          </cell>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69754368</v>
          </cell>
          <cell r="AT91">
            <v>0</v>
          </cell>
          <cell r="AU91">
            <v>0</v>
          </cell>
          <cell r="AV91">
            <v>0</v>
          </cell>
          <cell r="AW91">
            <v>0</v>
          </cell>
          <cell r="AX91">
            <v>0</v>
          </cell>
          <cell r="AY91">
            <v>0</v>
          </cell>
          <cell r="AZ91">
            <v>18160040</v>
          </cell>
          <cell r="BA91" t="str">
            <v>INVER</v>
          </cell>
        </row>
        <row r="92">
          <cell r="A92" t="str">
            <v>0110</v>
          </cell>
          <cell r="B92" t="str">
            <v>Otros Ingresos Fuera de Explotación</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3004338</v>
          </cell>
          <cell r="AV92">
            <v>-3026476</v>
          </cell>
          <cell r="AW92">
            <v>0</v>
          </cell>
          <cell r="AX92">
            <v>0</v>
          </cell>
          <cell r="AY92">
            <v>0</v>
          </cell>
          <cell r="AZ92">
            <v>0</v>
          </cell>
          <cell r="BA92" t="str">
            <v>PANAL</v>
          </cell>
        </row>
        <row r="93">
          <cell r="A93" t="str">
            <v>0110</v>
          </cell>
          <cell r="B93" t="str">
            <v>Otros Ingresos Fuera de Explotación</v>
          </cell>
          <cell r="C93">
            <v>0</v>
          </cell>
          <cell r="D93">
            <v>0</v>
          </cell>
          <cell r="E93">
            <v>60541</v>
          </cell>
          <cell r="F93">
            <v>56295</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1000000</v>
          </cell>
          <cell r="AD93">
            <v>1000000</v>
          </cell>
          <cell r="AE93">
            <v>1000000</v>
          </cell>
          <cell r="AF93">
            <v>1000000</v>
          </cell>
          <cell r="AG93">
            <v>1000000</v>
          </cell>
          <cell r="AH93">
            <v>1000000</v>
          </cell>
          <cell r="AI93">
            <v>1000000</v>
          </cell>
          <cell r="AJ93">
            <v>1000000</v>
          </cell>
          <cell r="AK93">
            <v>1000000</v>
          </cell>
          <cell r="AL93">
            <v>1000000</v>
          </cell>
          <cell r="AM93">
            <v>1000000</v>
          </cell>
          <cell r="AN93">
            <v>1000000</v>
          </cell>
          <cell r="AO93">
            <v>0</v>
          </cell>
          <cell r="AP93">
            <v>0</v>
          </cell>
          <cell r="AQ93">
            <v>0</v>
          </cell>
          <cell r="AR93">
            <v>40997048</v>
          </cell>
          <cell r="AS93">
            <v>2524920</v>
          </cell>
          <cell r="AT93">
            <v>-2698680</v>
          </cell>
          <cell r="AU93">
            <v>3865604</v>
          </cell>
          <cell r="AV93">
            <v>1809472</v>
          </cell>
          <cell r="AW93">
            <v>102348</v>
          </cell>
          <cell r="AX93">
            <v>91487854</v>
          </cell>
          <cell r="AY93">
            <v>-42868474</v>
          </cell>
          <cell r="AZ93">
            <v>0</v>
          </cell>
          <cell r="BA93" t="str">
            <v>TDATA</v>
          </cell>
        </row>
        <row r="94">
          <cell r="A94" t="str">
            <v>0110</v>
          </cell>
          <cell r="B94" t="str">
            <v>Otros Ingresos Fuera de Explotación</v>
          </cell>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10020000</v>
          </cell>
          <cell r="AU94">
            <v>304658</v>
          </cell>
          <cell r="AV94">
            <v>-67960</v>
          </cell>
          <cell r="AW94">
            <v>0</v>
          </cell>
          <cell r="AX94">
            <v>0</v>
          </cell>
          <cell r="AY94">
            <v>-236698</v>
          </cell>
          <cell r="AZ94">
            <v>0</v>
          </cell>
          <cell r="BA94" t="str">
            <v>TECNO</v>
          </cell>
        </row>
        <row r="95">
          <cell r="A95" t="str">
            <v>0110</v>
          </cell>
          <cell r="B95" t="str">
            <v>Otros Ingresos Fuera de Explotación</v>
          </cell>
          <cell r="C95">
            <v>0</v>
          </cell>
          <cell r="D95">
            <v>0</v>
          </cell>
          <cell r="E95">
            <v>47102869</v>
          </cell>
          <cell r="F95">
            <v>79097070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2701062</v>
          </cell>
          <cell r="AP95">
            <v>23938650</v>
          </cell>
          <cell r="AQ95">
            <v>31303992</v>
          </cell>
          <cell r="AR95">
            <v>188945022</v>
          </cell>
          <cell r="AS95">
            <v>4607906</v>
          </cell>
          <cell r="AT95">
            <v>41111762</v>
          </cell>
          <cell r="AU95">
            <v>30731962</v>
          </cell>
          <cell r="AV95">
            <v>14399532</v>
          </cell>
          <cell r="AW95">
            <v>75940974</v>
          </cell>
          <cell r="AX95">
            <v>13278920</v>
          </cell>
          <cell r="AY95">
            <v>30793316</v>
          </cell>
          <cell r="AZ95">
            <v>177233576</v>
          </cell>
          <cell r="BA95" t="str">
            <v>TEMPR</v>
          </cell>
        </row>
        <row r="96">
          <cell r="A96" t="str">
            <v>0120</v>
          </cell>
          <cell r="B96" t="str">
            <v>Perdida Inversión Empresas Relacionadas</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cell r="BA96" t="str">
            <v>COMUN</v>
          </cell>
        </row>
        <row r="97">
          <cell r="A97" t="str">
            <v>0120</v>
          </cell>
          <cell r="B97" t="str">
            <v>Perdida Inversión Empresas Relacionadas</v>
          </cell>
          <cell r="C97">
            <v>0</v>
          </cell>
          <cell r="D97">
            <v>0</v>
          </cell>
          <cell r="E97">
            <v>-590489087</v>
          </cell>
          <cell r="F97">
            <v>398104326</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t="str">
            <v>EMPRE</v>
          </cell>
        </row>
        <row r="98">
          <cell r="A98" t="str">
            <v>0120</v>
          </cell>
          <cell r="B98" t="str">
            <v>Perdida Inversión Empresas Relacionadas</v>
          </cell>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t="str">
            <v>INTER</v>
          </cell>
        </row>
        <row r="99">
          <cell r="A99" t="str">
            <v>0120</v>
          </cell>
          <cell r="B99" t="str">
            <v>Perdida Inversión Empresas Relacionadas</v>
          </cell>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t="str">
            <v>INVER</v>
          </cell>
        </row>
        <row r="100">
          <cell r="A100" t="str">
            <v>0120</v>
          </cell>
          <cell r="B100" t="str">
            <v>Perdida Inversión Empresas Relacionadas</v>
          </cell>
          <cell r="C100">
            <v>0</v>
          </cell>
          <cell r="D100">
            <v>0</v>
          </cell>
          <cell r="E100">
            <v>-67237111</v>
          </cell>
          <cell r="F100">
            <v>67237111</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-162614842</v>
          </cell>
          <cell r="AS100">
            <v>-68386382</v>
          </cell>
          <cell r="AT100">
            <v>73098596</v>
          </cell>
          <cell r="AU100">
            <v>157902628</v>
          </cell>
          <cell r="AV100">
            <v>0</v>
          </cell>
          <cell r="AW100">
            <v>-70213670</v>
          </cell>
          <cell r="AX100">
            <v>70213670</v>
          </cell>
          <cell r="AY100">
            <v>-62757826</v>
          </cell>
          <cell r="AZ100">
            <v>-117077624</v>
          </cell>
          <cell r="BA100" t="str">
            <v>TDATA</v>
          </cell>
        </row>
        <row r="101">
          <cell r="A101" t="str">
            <v>0120</v>
          </cell>
          <cell r="B101" t="str">
            <v>Perdida Inversión Empresas Relacionadas</v>
          </cell>
          <cell r="C101">
            <v>0</v>
          </cell>
          <cell r="D101">
            <v>0</v>
          </cell>
          <cell r="E101">
            <v>-11407778</v>
          </cell>
          <cell r="F101">
            <v>-12904323</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-46099942</v>
          </cell>
          <cell r="AP101">
            <v>-49783502</v>
          </cell>
          <cell r="AQ101">
            <v>-61441306</v>
          </cell>
          <cell r="AR101">
            <v>-187383884</v>
          </cell>
          <cell r="AS101">
            <v>-61881874</v>
          </cell>
          <cell r="AT101">
            <v>-2680740</v>
          </cell>
          <cell r="AU101">
            <v>-75623486</v>
          </cell>
          <cell r="AV101">
            <v>-113239718</v>
          </cell>
          <cell r="AW101">
            <v>-54921632</v>
          </cell>
          <cell r="AX101">
            <v>-79565418</v>
          </cell>
          <cell r="AY101">
            <v>-128371178</v>
          </cell>
          <cell r="AZ101">
            <v>11162796</v>
          </cell>
          <cell r="BA101" t="str">
            <v>TECNO</v>
          </cell>
        </row>
        <row r="102">
          <cell r="A102" t="str">
            <v>0120</v>
          </cell>
          <cell r="B102" t="str">
            <v>Perdida Inversión Empresas Relacionadas</v>
          </cell>
          <cell r="C102">
            <v>0</v>
          </cell>
          <cell r="D102">
            <v>0</v>
          </cell>
          <cell r="E102">
            <v>-590489087</v>
          </cell>
          <cell r="F102">
            <v>398104326</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-363429656</v>
          </cell>
          <cell r="AP102">
            <v>-31547066</v>
          </cell>
          <cell r="AQ102">
            <v>-240166376</v>
          </cell>
          <cell r="AR102">
            <v>-266309124</v>
          </cell>
          <cell r="AS102">
            <v>-226409142</v>
          </cell>
          <cell r="AT102">
            <v>177093244</v>
          </cell>
          <cell r="AU102">
            <v>-59059994</v>
          </cell>
          <cell r="AV102">
            <v>-126074164</v>
          </cell>
          <cell r="AW102">
            <v>-28237618</v>
          </cell>
          <cell r="AX102">
            <v>-111349528</v>
          </cell>
          <cell r="AY102">
            <v>-255296044</v>
          </cell>
          <cell r="AZ102">
            <v>-1190676044</v>
          </cell>
          <cell r="BA102" t="str">
            <v>TEMPR</v>
          </cell>
        </row>
        <row r="103">
          <cell r="A103" t="str">
            <v>0140</v>
          </cell>
          <cell r="B103" t="str">
            <v>Cargos Varios por Intereses</v>
          </cell>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t="str">
            <v>COMUN</v>
          </cell>
        </row>
        <row r="104">
          <cell r="A104" t="str">
            <v>0140</v>
          </cell>
          <cell r="B104" t="str">
            <v>Cargos Varios por Intereses</v>
          </cell>
          <cell r="C104">
            <v>0</v>
          </cell>
          <cell r="D104">
            <v>0</v>
          </cell>
          <cell r="E104">
            <v>-259806454</v>
          </cell>
          <cell r="F104">
            <v>-240123844</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t="str">
            <v>EMPRE</v>
          </cell>
        </row>
        <row r="105">
          <cell r="A105" t="str">
            <v>0140</v>
          </cell>
          <cell r="B105" t="str">
            <v>Cargos Varios por Intereses</v>
          </cell>
          <cell r="C105">
            <v>0</v>
          </cell>
          <cell r="D105">
            <v>0</v>
          </cell>
          <cell r="E105">
            <v>-3991318</v>
          </cell>
          <cell r="F105">
            <v>-2738202</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-2326842</v>
          </cell>
          <cell r="AP105">
            <v>-1729680</v>
          </cell>
          <cell r="AQ105">
            <v>-1030620</v>
          </cell>
          <cell r="AR105">
            <v>-2126730</v>
          </cell>
          <cell r="AS105">
            <v>-2613690</v>
          </cell>
          <cell r="AT105">
            <v>-3402734</v>
          </cell>
          <cell r="AU105">
            <v>1684036</v>
          </cell>
          <cell r="AV105">
            <v>3993468</v>
          </cell>
          <cell r="AW105">
            <v>0</v>
          </cell>
          <cell r="AX105">
            <v>-10767914</v>
          </cell>
          <cell r="AY105">
            <v>-3709778</v>
          </cell>
          <cell r="AZ105">
            <v>0</v>
          </cell>
          <cell r="BA105" t="str">
            <v>INFOE</v>
          </cell>
        </row>
        <row r="106">
          <cell r="A106" t="str">
            <v>0140</v>
          </cell>
          <cell r="B106" t="str">
            <v>Cargos Varios por Intereses</v>
          </cell>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t="str">
            <v>INTER</v>
          </cell>
        </row>
        <row r="107">
          <cell r="A107" t="str">
            <v>0140</v>
          </cell>
          <cell r="B107" t="str">
            <v>Cargos Varios por Intereses</v>
          </cell>
          <cell r="C107">
            <v>0</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t="str">
            <v>INVER</v>
          </cell>
        </row>
        <row r="108">
          <cell r="A108" t="str">
            <v>0140</v>
          </cell>
          <cell r="B108" t="str">
            <v>Cargos Varios por Intereses</v>
          </cell>
          <cell r="C108">
            <v>0</v>
          </cell>
          <cell r="D108">
            <v>0</v>
          </cell>
          <cell r="E108">
            <v>-1974679</v>
          </cell>
          <cell r="F108">
            <v>-2894182</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-1127502</v>
          </cell>
          <cell r="AP108">
            <v>-1145996</v>
          </cell>
          <cell r="AQ108">
            <v>-1065356</v>
          </cell>
          <cell r="AR108">
            <v>-900000</v>
          </cell>
          <cell r="AS108">
            <v>-2517564</v>
          </cell>
          <cell r="AT108">
            <v>0</v>
          </cell>
          <cell r="AU108">
            <v>0</v>
          </cell>
          <cell r="AV108">
            <v>0</v>
          </cell>
          <cell r="AW108">
            <v>0</v>
          </cell>
          <cell r="AX108">
            <v>0</v>
          </cell>
          <cell r="AY108">
            <v>0</v>
          </cell>
          <cell r="AZ108">
            <v>0</v>
          </cell>
          <cell r="BA108" t="str">
            <v>PANAL</v>
          </cell>
        </row>
        <row r="109">
          <cell r="A109" t="str">
            <v>0140</v>
          </cell>
          <cell r="B109" t="str">
            <v>Cargos Varios por Intereses</v>
          </cell>
          <cell r="C109">
            <v>0</v>
          </cell>
          <cell r="D109">
            <v>0</v>
          </cell>
          <cell r="E109">
            <v>-66912801</v>
          </cell>
          <cell r="F109">
            <v>-89831991</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-20069000</v>
          </cell>
          <cell r="AD109">
            <v>-20069000</v>
          </cell>
          <cell r="AE109">
            <v>-20069000</v>
          </cell>
          <cell r="AF109">
            <v>-20069000</v>
          </cell>
          <cell r="AG109">
            <v>-20069000</v>
          </cell>
          <cell r="AH109">
            <v>-20069000</v>
          </cell>
          <cell r="AI109">
            <v>-20069000</v>
          </cell>
          <cell r="AJ109">
            <v>-20069000</v>
          </cell>
          <cell r="AK109">
            <v>-20069000</v>
          </cell>
          <cell r="AL109">
            <v>-20069000</v>
          </cell>
          <cell r="AM109">
            <v>-20069000</v>
          </cell>
          <cell r="AN109">
            <v>-20069000</v>
          </cell>
          <cell r="AO109">
            <v>-17942884</v>
          </cell>
          <cell r="AP109">
            <v>-37689154</v>
          </cell>
          <cell r="AQ109">
            <v>-20846282</v>
          </cell>
          <cell r="AR109">
            <v>-4096848</v>
          </cell>
          <cell r="AS109">
            <v>0</v>
          </cell>
          <cell r="AT109">
            <v>0</v>
          </cell>
          <cell r="AU109">
            <v>80575168</v>
          </cell>
          <cell r="AV109">
            <v>-80575168</v>
          </cell>
          <cell r="AW109">
            <v>80575168</v>
          </cell>
          <cell r="AX109">
            <v>-80575168</v>
          </cell>
          <cell r="AY109">
            <v>0</v>
          </cell>
          <cell r="AZ109">
            <v>-135738</v>
          </cell>
          <cell r="BA109" t="str">
            <v>TDATA</v>
          </cell>
        </row>
        <row r="110">
          <cell r="A110" t="str">
            <v>0140</v>
          </cell>
          <cell r="B110" t="str">
            <v>Cargos Varios por Intereses</v>
          </cell>
          <cell r="C110">
            <v>0</v>
          </cell>
          <cell r="D110">
            <v>0</v>
          </cell>
          <cell r="E110">
            <v>-1651075</v>
          </cell>
          <cell r="F110">
            <v>-1830516</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-587688</v>
          </cell>
          <cell r="AT110">
            <v>0</v>
          </cell>
          <cell r="AU110">
            <v>0</v>
          </cell>
          <cell r="AV110">
            <v>0</v>
          </cell>
          <cell r="AW110">
            <v>0</v>
          </cell>
          <cell r="AX110">
            <v>-223364</v>
          </cell>
          <cell r="AY110">
            <v>0</v>
          </cell>
          <cell r="AZ110">
            <v>0</v>
          </cell>
          <cell r="BA110" t="str">
            <v>TDCTA</v>
          </cell>
        </row>
        <row r="111">
          <cell r="A111" t="str">
            <v>0140</v>
          </cell>
          <cell r="B111" t="str">
            <v>Cargos Varios por Intereses</v>
          </cell>
          <cell r="C111">
            <v>0</v>
          </cell>
          <cell r="D111">
            <v>0</v>
          </cell>
          <cell r="E111">
            <v>-14348960</v>
          </cell>
          <cell r="F111">
            <v>-11603231</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-10692752</v>
          </cell>
          <cell r="AP111">
            <v>-9726126</v>
          </cell>
          <cell r="AQ111">
            <v>-8581864</v>
          </cell>
          <cell r="AR111">
            <v>-8000000</v>
          </cell>
          <cell r="AS111">
            <v>-16425692</v>
          </cell>
          <cell r="AT111">
            <v>-212114</v>
          </cell>
          <cell r="AU111">
            <v>-221652</v>
          </cell>
          <cell r="AV111">
            <v>54935600</v>
          </cell>
          <cell r="AW111">
            <v>0</v>
          </cell>
          <cell r="AX111">
            <v>-15118</v>
          </cell>
          <cell r="AY111">
            <v>0</v>
          </cell>
          <cell r="AZ111">
            <v>0</v>
          </cell>
          <cell r="BA111" t="str">
            <v>TECNO</v>
          </cell>
        </row>
        <row r="112">
          <cell r="A112" t="str">
            <v>0140</v>
          </cell>
          <cell r="B112" t="str">
            <v>Cargos Varios por Intereses</v>
          </cell>
          <cell r="C112">
            <v>0</v>
          </cell>
          <cell r="D112">
            <v>0</v>
          </cell>
          <cell r="E112">
            <v>-259806454</v>
          </cell>
          <cell r="F112">
            <v>-240123844</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-930778056</v>
          </cell>
          <cell r="AP112">
            <v>-877702454</v>
          </cell>
          <cell r="AQ112">
            <v>-961154916</v>
          </cell>
          <cell r="AR112">
            <v>-808124258</v>
          </cell>
          <cell r="AS112">
            <v>-824781730</v>
          </cell>
          <cell r="AT112">
            <v>-751634990</v>
          </cell>
          <cell r="AU112">
            <v>-795501588</v>
          </cell>
          <cell r="AV112">
            <v>-781729738</v>
          </cell>
          <cell r="AW112">
            <v>-412429724</v>
          </cell>
          <cell r="AX112">
            <v>4902921654</v>
          </cell>
          <cell r="AY112">
            <v>-230889150</v>
          </cell>
          <cell r="AZ112">
            <v>-106204850</v>
          </cell>
          <cell r="BA112" t="str">
            <v>TEMPR</v>
          </cell>
        </row>
        <row r="113">
          <cell r="A113" t="str">
            <v>0150</v>
          </cell>
          <cell r="B113" t="str">
            <v>Otros Egresos Fuera de la Explotación</v>
          </cell>
          <cell r="C113">
            <v>0</v>
          </cell>
          <cell r="D113">
            <v>0</v>
          </cell>
          <cell r="E113">
            <v>0</v>
          </cell>
          <cell r="F113">
            <v>-4529061</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-5756</v>
          </cell>
          <cell r="AP113">
            <v>-27932878</v>
          </cell>
          <cell r="AQ113">
            <v>27932878</v>
          </cell>
          <cell r="AR113">
            <v>-370</v>
          </cell>
          <cell r="AS113">
            <v>0</v>
          </cell>
          <cell r="AT113">
            <v>-2932518</v>
          </cell>
          <cell r="AU113">
            <v>0</v>
          </cell>
          <cell r="AV113">
            <v>1932518</v>
          </cell>
          <cell r="AW113">
            <v>0</v>
          </cell>
          <cell r="AX113">
            <v>0</v>
          </cell>
          <cell r="AY113">
            <v>-55700</v>
          </cell>
          <cell r="AZ113">
            <v>0</v>
          </cell>
          <cell r="BA113" t="str">
            <v>COMUN</v>
          </cell>
        </row>
        <row r="114">
          <cell r="A114" t="str">
            <v>0150</v>
          </cell>
          <cell r="B114" t="str">
            <v>Otros Egresos Fuera de la Explotación</v>
          </cell>
          <cell r="C114">
            <v>0</v>
          </cell>
          <cell r="D114">
            <v>0</v>
          </cell>
          <cell r="E114">
            <v>-42853248</v>
          </cell>
          <cell r="F114">
            <v>-22130119</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-20000000</v>
          </cell>
          <cell r="AD114">
            <v>-20000000</v>
          </cell>
          <cell r="AE114">
            <v>-20000000</v>
          </cell>
          <cell r="AF114">
            <v>-20000000</v>
          </cell>
          <cell r="AG114">
            <v>-20000000</v>
          </cell>
          <cell r="AH114">
            <v>-20000000</v>
          </cell>
          <cell r="AI114">
            <v>-20000000</v>
          </cell>
          <cell r="AJ114">
            <v>-20000000</v>
          </cell>
          <cell r="AK114">
            <v>-20000000</v>
          </cell>
          <cell r="AL114">
            <v>-20000000</v>
          </cell>
          <cell r="AM114">
            <v>-20000000</v>
          </cell>
          <cell r="AN114">
            <v>-20000000</v>
          </cell>
          <cell r="AO114">
            <v>0</v>
          </cell>
          <cell r="AP114">
            <v>0</v>
          </cell>
          <cell r="AQ114">
            <v>0</v>
          </cell>
          <cell r="AR114">
            <v>0</v>
          </cell>
          <cell r="AS114">
            <v>0</v>
          </cell>
          <cell r="AT114">
            <v>0</v>
          </cell>
          <cell r="AU114">
            <v>0</v>
          </cell>
          <cell r="AV114">
            <v>0</v>
          </cell>
          <cell r="AW114">
            <v>0</v>
          </cell>
          <cell r="AX114">
            <v>0</v>
          </cell>
          <cell r="AY114">
            <v>0</v>
          </cell>
          <cell r="AZ114">
            <v>0</v>
          </cell>
          <cell r="BA114" t="str">
            <v>EMPRE</v>
          </cell>
        </row>
        <row r="115">
          <cell r="A115" t="str">
            <v>0150</v>
          </cell>
          <cell r="B115" t="str">
            <v>Otros Egresos Fuera de la Explotación</v>
          </cell>
          <cell r="C115">
            <v>0</v>
          </cell>
          <cell r="D115">
            <v>0</v>
          </cell>
          <cell r="E115">
            <v>0</v>
          </cell>
          <cell r="F115">
            <v>-284380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-1417402</v>
          </cell>
          <cell r="AP115">
            <v>-245434</v>
          </cell>
          <cell r="AQ115">
            <v>-1026066</v>
          </cell>
          <cell r="AR115">
            <v>-185754</v>
          </cell>
          <cell r="AS115">
            <v>0</v>
          </cell>
          <cell r="AT115">
            <v>-1138194</v>
          </cell>
          <cell r="AU115">
            <v>0</v>
          </cell>
          <cell r="AV115">
            <v>0</v>
          </cell>
          <cell r="AW115">
            <v>0</v>
          </cell>
          <cell r="AX115">
            <v>0</v>
          </cell>
          <cell r="AY115">
            <v>0</v>
          </cell>
          <cell r="AZ115">
            <v>0</v>
          </cell>
          <cell r="BA115" t="str">
            <v>INFOE</v>
          </cell>
        </row>
        <row r="116">
          <cell r="A116" t="str">
            <v>0150</v>
          </cell>
          <cell r="B116" t="str">
            <v>Otros Egresos Fuera de la Explotación</v>
          </cell>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-841390</v>
          </cell>
          <cell r="AW116">
            <v>0</v>
          </cell>
          <cell r="AX116">
            <v>0</v>
          </cell>
          <cell r="AY116">
            <v>0</v>
          </cell>
          <cell r="AZ116">
            <v>-285780430</v>
          </cell>
          <cell r="BA116" t="str">
            <v>INTER</v>
          </cell>
        </row>
        <row r="117">
          <cell r="A117" t="str">
            <v>0150</v>
          </cell>
          <cell r="B117" t="str">
            <v>Otros Egresos Fuera de la Explotación</v>
          </cell>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t="str">
            <v>INVER</v>
          </cell>
        </row>
        <row r="118">
          <cell r="A118" t="str">
            <v>0150</v>
          </cell>
          <cell r="B118" t="str">
            <v>Otros Egresos Fuera de la Explotación</v>
          </cell>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-905288</v>
          </cell>
          <cell r="AT118">
            <v>0</v>
          </cell>
          <cell r="AU118">
            <v>0</v>
          </cell>
          <cell r="AV118">
            <v>0</v>
          </cell>
          <cell r="AW118">
            <v>0</v>
          </cell>
          <cell r="AX118">
            <v>0</v>
          </cell>
          <cell r="AY118">
            <v>0</v>
          </cell>
          <cell r="AZ118">
            <v>0</v>
          </cell>
          <cell r="BA118" t="str">
            <v>PANAL</v>
          </cell>
        </row>
        <row r="119">
          <cell r="A119" t="str">
            <v>0150</v>
          </cell>
          <cell r="B119" t="str">
            <v>Otros Egresos Fuera de la Explotación</v>
          </cell>
          <cell r="C119">
            <v>0</v>
          </cell>
          <cell r="D119">
            <v>0</v>
          </cell>
          <cell r="E119">
            <v>-31356042</v>
          </cell>
          <cell r="F119">
            <v>-40000964</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-6000000</v>
          </cell>
          <cell r="AD119">
            <v>-6000000</v>
          </cell>
          <cell r="AE119">
            <v>-6000000</v>
          </cell>
          <cell r="AF119">
            <v>-6000000</v>
          </cell>
          <cell r="AG119">
            <v>-6000000</v>
          </cell>
          <cell r="AH119">
            <v>-6000000</v>
          </cell>
          <cell r="AI119">
            <v>-6000000</v>
          </cell>
          <cell r="AJ119">
            <v>-6000000</v>
          </cell>
          <cell r="AK119">
            <v>-6000000</v>
          </cell>
          <cell r="AL119">
            <v>-6000000</v>
          </cell>
          <cell r="AM119">
            <v>-6000000</v>
          </cell>
          <cell r="AN119">
            <v>-6000000</v>
          </cell>
          <cell r="AO119">
            <v>-1116</v>
          </cell>
          <cell r="AP119">
            <v>0</v>
          </cell>
          <cell r="AQ119">
            <v>-649698</v>
          </cell>
          <cell r="AR119">
            <v>-35600</v>
          </cell>
          <cell r="AS119">
            <v>0</v>
          </cell>
          <cell r="AT119">
            <v>-3026806</v>
          </cell>
          <cell r="AU119">
            <v>-54404</v>
          </cell>
          <cell r="AV119">
            <v>0</v>
          </cell>
          <cell r="AW119">
            <v>-567098</v>
          </cell>
          <cell r="AX119">
            <v>0</v>
          </cell>
          <cell r="AY119">
            <v>0</v>
          </cell>
          <cell r="AZ119">
            <v>-9873840</v>
          </cell>
          <cell r="BA119" t="str">
            <v>TDATA</v>
          </cell>
        </row>
        <row r="120">
          <cell r="A120" t="str">
            <v>0150</v>
          </cell>
          <cell r="B120" t="str">
            <v>Otros Egresos Fuera de la Explotación</v>
          </cell>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600000</v>
          </cell>
          <cell r="AS120">
            <v>-28447150</v>
          </cell>
          <cell r="AT120">
            <v>24520494</v>
          </cell>
          <cell r="AU120">
            <v>0</v>
          </cell>
          <cell r="AV120">
            <v>0</v>
          </cell>
          <cell r="AW120">
            <v>0</v>
          </cell>
          <cell r="AX120">
            <v>0</v>
          </cell>
          <cell r="AY120">
            <v>0</v>
          </cell>
          <cell r="AZ120">
            <v>0</v>
          </cell>
          <cell r="BA120" t="str">
            <v>TECNO</v>
          </cell>
        </row>
        <row r="121">
          <cell r="A121" t="str">
            <v>0150</v>
          </cell>
          <cell r="B121" t="str">
            <v>Otros Egresos Fuera de la Explotación</v>
          </cell>
          <cell r="C121">
            <v>0</v>
          </cell>
          <cell r="D121">
            <v>0</v>
          </cell>
          <cell r="E121">
            <v>-42853248</v>
          </cell>
          <cell r="F121">
            <v>-22130119</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-14979908</v>
          </cell>
          <cell r="AP121">
            <v>-136819352</v>
          </cell>
          <cell r="AQ121">
            <v>-39923822</v>
          </cell>
          <cell r="AR121">
            <v>-45207930</v>
          </cell>
          <cell r="AS121">
            <v>-73867058</v>
          </cell>
          <cell r="AT121">
            <v>-1027543990</v>
          </cell>
          <cell r="AU121">
            <v>-92111806</v>
          </cell>
          <cell r="AV121">
            <v>53073024</v>
          </cell>
          <cell r="AW121">
            <v>-540401146</v>
          </cell>
          <cell r="AX121">
            <v>-382011644</v>
          </cell>
          <cell r="AY121">
            <v>-62326048</v>
          </cell>
          <cell r="AZ121">
            <v>-245866846</v>
          </cell>
          <cell r="BA121" t="str">
            <v>TEMPR</v>
          </cell>
        </row>
        <row r="122">
          <cell r="A122" t="str">
            <v>0200</v>
          </cell>
          <cell r="B122" t="str">
            <v>Amortización Menor Valor de Inversión</v>
          </cell>
          <cell r="C122">
            <v>0</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t="str">
            <v>COMUN</v>
          </cell>
        </row>
        <row r="123">
          <cell r="A123" t="str">
            <v>0200</v>
          </cell>
          <cell r="B123" t="str">
            <v>Amortización Menor Valor de Inversión</v>
          </cell>
          <cell r="C123">
            <v>0</v>
          </cell>
          <cell r="D123">
            <v>0</v>
          </cell>
          <cell r="E123">
            <v>-318163735</v>
          </cell>
          <cell r="F123">
            <v>-286766336</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-7000000</v>
          </cell>
          <cell r="AD123">
            <v>-7000000</v>
          </cell>
          <cell r="AE123">
            <v>-7000000</v>
          </cell>
          <cell r="AF123">
            <v>-7000000</v>
          </cell>
          <cell r="AG123">
            <v>-7000000</v>
          </cell>
          <cell r="AH123">
            <v>-7000000</v>
          </cell>
          <cell r="AI123">
            <v>-7000000</v>
          </cell>
          <cell r="AJ123">
            <v>-7000000</v>
          </cell>
          <cell r="AK123">
            <v>-7000000</v>
          </cell>
          <cell r="AL123">
            <v>-7000000</v>
          </cell>
          <cell r="AM123">
            <v>-7000000</v>
          </cell>
          <cell r="AN123">
            <v>-7000000</v>
          </cell>
          <cell r="AO123">
            <v>0</v>
          </cell>
          <cell r="AP123">
            <v>0</v>
          </cell>
          <cell r="AQ123">
            <v>0</v>
          </cell>
          <cell r="AR123">
            <v>0</v>
          </cell>
          <cell r="AS123">
            <v>0</v>
          </cell>
          <cell r="AT123">
            <v>0</v>
          </cell>
          <cell r="AU123">
            <v>0</v>
          </cell>
          <cell r="AV123">
            <v>0</v>
          </cell>
          <cell r="AW123">
            <v>0</v>
          </cell>
          <cell r="AX123">
            <v>0</v>
          </cell>
          <cell r="AY123">
            <v>0</v>
          </cell>
          <cell r="AZ123">
            <v>0</v>
          </cell>
          <cell r="BA123" t="str">
            <v>EMPRE</v>
          </cell>
        </row>
        <row r="124">
          <cell r="A124" t="str">
            <v>0200</v>
          </cell>
          <cell r="B124" t="str">
            <v>Amortización Menor Valor de Inversión</v>
          </cell>
          <cell r="C124">
            <v>0</v>
          </cell>
          <cell r="D124">
            <v>0</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cell r="AV124">
            <v>0</v>
          </cell>
          <cell r="AW124">
            <v>0</v>
          </cell>
          <cell r="AX124">
            <v>0</v>
          </cell>
          <cell r="AY124">
            <v>0</v>
          </cell>
          <cell r="AZ124">
            <v>0</v>
          </cell>
          <cell r="BA124" t="str">
            <v>INTER</v>
          </cell>
        </row>
        <row r="125">
          <cell r="A125" t="str">
            <v>0200</v>
          </cell>
          <cell r="B125" t="str">
            <v>Amortización Menor Valor de Inversión</v>
          </cell>
          <cell r="C125">
            <v>0</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0</v>
          </cell>
          <cell r="BA125" t="str">
            <v>INVER</v>
          </cell>
        </row>
        <row r="126">
          <cell r="A126" t="str">
            <v>0200</v>
          </cell>
          <cell r="B126" t="str">
            <v>Amortización Menor Valor de Inversión</v>
          </cell>
          <cell r="C126">
            <v>0</v>
          </cell>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-84484562</v>
          </cell>
          <cell r="AX126">
            <v>-14803140</v>
          </cell>
          <cell r="AY126">
            <v>-13880548</v>
          </cell>
          <cell r="AZ126">
            <v>-14191794</v>
          </cell>
          <cell r="BA126" t="str">
            <v>TDATA</v>
          </cell>
        </row>
        <row r="127">
          <cell r="A127" t="str">
            <v>0200</v>
          </cell>
          <cell r="B127" t="str">
            <v>Amortización Menor Valor de Inversión</v>
          </cell>
          <cell r="C127">
            <v>0</v>
          </cell>
          <cell r="D127">
            <v>0</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cell r="AS127">
            <v>0</v>
          </cell>
          <cell r="AT127">
            <v>0</v>
          </cell>
          <cell r="AU127">
            <v>0</v>
          </cell>
          <cell r="AV127">
            <v>0</v>
          </cell>
          <cell r="AW127">
            <v>0</v>
          </cell>
          <cell r="AX127">
            <v>0</v>
          </cell>
          <cell r="AY127">
            <v>0</v>
          </cell>
          <cell r="AZ127">
            <v>0</v>
          </cell>
          <cell r="BA127" t="str">
            <v>TECNO</v>
          </cell>
        </row>
        <row r="128">
          <cell r="A128" t="str">
            <v>0200</v>
          </cell>
          <cell r="B128" t="str">
            <v>Amortización Menor Valor de Inversión</v>
          </cell>
          <cell r="C128">
            <v>0</v>
          </cell>
          <cell r="D128">
            <v>0</v>
          </cell>
          <cell r="E128">
            <v>-318163735</v>
          </cell>
          <cell r="F128">
            <v>-286766336</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-264436210</v>
          </cell>
          <cell r="AP128">
            <v>-240353946</v>
          </cell>
          <cell r="AQ128">
            <v>-262927870</v>
          </cell>
          <cell r="AR128">
            <v>-261019016</v>
          </cell>
          <cell r="AS128">
            <v>-272190936</v>
          </cell>
          <cell r="AT128">
            <v>-264632208</v>
          </cell>
          <cell r="AU128">
            <v>-273862914</v>
          </cell>
          <cell r="AV128">
            <v>-268125034</v>
          </cell>
          <cell r="AW128">
            <v>-279624444</v>
          </cell>
          <cell r="AX128">
            <v>-291906288</v>
          </cell>
          <cell r="AY128">
            <v>-279945936</v>
          </cell>
          <cell r="AZ128">
            <v>-1335172280</v>
          </cell>
          <cell r="BA128" t="str">
            <v>TEMPR</v>
          </cell>
        </row>
        <row r="129">
          <cell r="A129" t="str">
            <v>0500</v>
          </cell>
          <cell r="B129" t="str">
            <v>Corrección Monetaria</v>
          </cell>
          <cell r="C129">
            <v>0</v>
          </cell>
          <cell r="D129">
            <v>0</v>
          </cell>
          <cell r="E129">
            <v>1481348</v>
          </cell>
          <cell r="F129">
            <v>33657</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-1523906</v>
          </cell>
          <cell r="AP129">
            <v>-4721778</v>
          </cell>
          <cell r="AQ129">
            <v>4740932</v>
          </cell>
          <cell r="AR129">
            <v>-7891886</v>
          </cell>
          <cell r="AS129">
            <v>-7606054</v>
          </cell>
          <cell r="AT129">
            <v>-2341828</v>
          </cell>
          <cell r="AU129">
            <v>-131606</v>
          </cell>
          <cell r="AV129">
            <v>2128678</v>
          </cell>
          <cell r="AW129">
            <v>-6781550</v>
          </cell>
          <cell r="AX129">
            <v>-4679494</v>
          </cell>
          <cell r="AY129">
            <v>-984358</v>
          </cell>
          <cell r="AZ129">
            <v>206290</v>
          </cell>
          <cell r="BA129" t="str">
            <v>COMUN</v>
          </cell>
        </row>
        <row r="130">
          <cell r="A130" t="str">
            <v>0500</v>
          </cell>
          <cell r="B130" t="str">
            <v>Corrección Monetaria</v>
          </cell>
          <cell r="C130">
            <v>0</v>
          </cell>
          <cell r="D130">
            <v>0</v>
          </cell>
          <cell r="E130">
            <v>44732646</v>
          </cell>
          <cell r="F130">
            <v>251132838</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7675155.3812951446</v>
          </cell>
          <cell r="AD130">
            <v>70261241.595684469</v>
          </cell>
          <cell r="AE130">
            <v>44509857.772341602</v>
          </cell>
          <cell r="AF130">
            <v>93404489.671927691</v>
          </cell>
          <cell r="AG130">
            <v>39539164.058014512</v>
          </cell>
          <cell r="AH130">
            <v>75121466.201130033</v>
          </cell>
          <cell r="AI130">
            <v>43310465.15490102</v>
          </cell>
          <cell r="AJ130">
            <v>16077425.724974632</v>
          </cell>
          <cell r="AK130">
            <v>30422409.990634799</v>
          </cell>
          <cell r="AL130">
            <v>44300048.624976397</v>
          </cell>
          <cell r="AM130">
            <v>49780369.037622206</v>
          </cell>
          <cell r="AN130">
            <v>6126691.8679181328</v>
          </cell>
          <cell r="AO130">
            <v>0</v>
          </cell>
          <cell r="AP130">
            <v>0</v>
          </cell>
          <cell r="AQ130">
            <v>0</v>
          </cell>
          <cell r="AR130">
            <v>0</v>
          </cell>
          <cell r="AS130">
            <v>0</v>
          </cell>
          <cell r="AT130">
            <v>0</v>
          </cell>
          <cell r="AU130">
            <v>0</v>
          </cell>
          <cell r="AV130">
            <v>0</v>
          </cell>
          <cell r="AW130">
            <v>0</v>
          </cell>
          <cell r="AX130">
            <v>0</v>
          </cell>
          <cell r="AY130">
            <v>0</v>
          </cell>
          <cell r="AZ130">
            <v>0</v>
          </cell>
          <cell r="BA130" t="str">
            <v>EMPRE</v>
          </cell>
        </row>
        <row r="131">
          <cell r="A131" t="str">
            <v>0500</v>
          </cell>
          <cell r="B131" t="str">
            <v>Corrección Monetaria</v>
          </cell>
          <cell r="C131">
            <v>0</v>
          </cell>
          <cell r="D131">
            <v>0</v>
          </cell>
          <cell r="E131">
            <v>991038</v>
          </cell>
          <cell r="F131">
            <v>528564</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-149890</v>
          </cell>
          <cell r="AP131">
            <v>-456014</v>
          </cell>
          <cell r="AQ131">
            <v>313558</v>
          </cell>
          <cell r="AR131">
            <v>-90004</v>
          </cell>
          <cell r="AS131">
            <v>-3660950</v>
          </cell>
          <cell r="AT131">
            <v>-3466432</v>
          </cell>
          <cell r="AU131">
            <v>543640</v>
          </cell>
          <cell r="AV131">
            <v>2014498</v>
          </cell>
          <cell r="AW131">
            <v>-3513436</v>
          </cell>
          <cell r="AX131">
            <v>-4775388</v>
          </cell>
          <cell r="AY131">
            <v>-1850946</v>
          </cell>
          <cell r="AZ131">
            <v>2638490</v>
          </cell>
          <cell r="BA131" t="str">
            <v>INFOE</v>
          </cell>
        </row>
        <row r="132">
          <cell r="A132" t="str">
            <v>0500</v>
          </cell>
          <cell r="B132" t="str">
            <v>Corrección Monetaria</v>
          </cell>
          <cell r="C132">
            <v>0</v>
          </cell>
          <cell r="D132">
            <v>0</v>
          </cell>
          <cell r="E132">
            <v>6657266</v>
          </cell>
          <cell r="F132">
            <v>-6380026</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31070724</v>
          </cell>
          <cell r="AP132">
            <v>26592406</v>
          </cell>
          <cell r="AQ132">
            <v>4937922</v>
          </cell>
          <cell r="AR132">
            <v>10140422</v>
          </cell>
          <cell r="AS132">
            <v>79071998</v>
          </cell>
          <cell r="AT132">
            <v>70463890</v>
          </cell>
          <cell r="AU132">
            <v>-106529634</v>
          </cell>
          <cell r="AV132">
            <v>13886590</v>
          </cell>
          <cell r="AW132">
            <v>-33329254</v>
          </cell>
          <cell r="AX132">
            <v>23712816</v>
          </cell>
          <cell r="AY132">
            <v>15444816</v>
          </cell>
          <cell r="AZ132">
            <v>5168630</v>
          </cell>
          <cell r="BA132" t="str">
            <v>INTER</v>
          </cell>
        </row>
        <row r="133">
          <cell r="A133" t="str">
            <v>0500</v>
          </cell>
          <cell r="B133" t="str">
            <v>Corrección Monetaria</v>
          </cell>
          <cell r="C133">
            <v>0</v>
          </cell>
          <cell r="D133">
            <v>0</v>
          </cell>
          <cell r="E133">
            <v>2222823</v>
          </cell>
          <cell r="F133">
            <v>-412840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-829876</v>
          </cell>
          <cell r="AP133">
            <v>-2489622</v>
          </cell>
          <cell r="AQ133">
            <v>2489622</v>
          </cell>
          <cell r="AR133">
            <v>-4149372</v>
          </cell>
          <cell r="AS133">
            <v>-4149374</v>
          </cell>
          <cell r="AT133">
            <v>-3319500</v>
          </cell>
          <cell r="AU133">
            <v>-829876</v>
          </cell>
          <cell r="AV133">
            <v>1659750</v>
          </cell>
          <cell r="AW133">
            <v>-6638996</v>
          </cell>
          <cell r="AX133">
            <v>-3786248</v>
          </cell>
          <cell r="AY133">
            <v>-3682624</v>
          </cell>
          <cell r="AZ133">
            <v>0</v>
          </cell>
          <cell r="BA133" t="str">
            <v>INVER</v>
          </cell>
        </row>
        <row r="134">
          <cell r="A134" t="str">
            <v>0500</v>
          </cell>
          <cell r="B134" t="str">
            <v>Corrección Monetaria</v>
          </cell>
          <cell r="C134">
            <v>0</v>
          </cell>
          <cell r="D134">
            <v>0</v>
          </cell>
          <cell r="E134">
            <v>127780</v>
          </cell>
          <cell r="F134">
            <v>374231</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-73156</v>
          </cell>
          <cell r="AP134">
            <v>151366</v>
          </cell>
          <cell r="AQ134">
            <v>-517420</v>
          </cell>
          <cell r="AR134">
            <v>-214000</v>
          </cell>
          <cell r="AS134">
            <v>-3684828</v>
          </cell>
          <cell r="AT134">
            <v>-2317574</v>
          </cell>
          <cell r="AU134">
            <v>2089098</v>
          </cell>
          <cell r="AV134">
            <v>591218</v>
          </cell>
          <cell r="AW134">
            <v>-1652218</v>
          </cell>
          <cell r="AX134">
            <v>-2933228</v>
          </cell>
          <cell r="AY134">
            <v>-1199426</v>
          </cell>
          <cell r="AZ134">
            <v>-159280</v>
          </cell>
          <cell r="BA134" t="str">
            <v>PANAL</v>
          </cell>
        </row>
        <row r="135">
          <cell r="A135" t="str">
            <v>0500</v>
          </cell>
          <cell r="B135" t="str">
            <v>Corrección Monetaria</v>
          </cell>
          <cell r="C135">
            <v>0</v>
          </cell>
          <cell r="D135">
            <v>0</v>
          </cell>
          <cell r="E135">
            <v>16203663</v>
          </cell>
          <cell r="F135">
            <v>-10557934</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-9810964</v>
          </cell>
          <cell r="AD135">
            <v>-3748556</v>
          </cell>
          <cell r="AE135">
            <v>-7553880</v>
          </cell>
          <cell r="AF135">
            <v>-9565023</v>
          </cell>
          <cell r="AG135">
            <v>-15491065</v>
          </cell>
          <cell r="AH135">
            <v>-9165805</v>
          </cell>
          <cell r="AI135">
            <v>-17330564</v>
          </cell>
          <cell r="AJ135">
            <v>-18189488.999999996</v>
          </cell>
          <cell r="AK135">
            <v>-14637653.999999998</v>
          </cell>
          <cell r="AL135">
            <v>-12981358</v>
          </cell>
          <cell r="AM135">
            <v>-15315410</v>
          </cell>
          <cell r="AN135">
            <v>-15162171</v>
          </cell>
          <cell r="AO135">
            <v>-33398926</v>
          </cell>
          <cell r="AP135">
            <v>4002152</v>
          </cell>
          <cell r="AQ135">
            <v>177915882</v>
          </cell>
          <cell r="AR135">
            <v>92174896</v>
          </cell>
          <cell r="AS135">
            <v>-31453944</v>
          </cell>
          <cell r="AT135">
            <v>46338336</v>
          </cell>
          <cell r="AU135">
            <v>-13745054</v>
          </cell>
          <cell r="AV135">
            <v>18449520</v>
          </cell>
          <cell r="AW135">
            <v>-6369716</v>
          </cell>
          <cell r="AX135">
            <v>-18691902</v>
          </cell>
          <cell r="AY135">
            <v>-15562758</v>
          </cell>
          <cell r="AZ135">
            <v>-4032164</v>
          </cell>
          <cell r="BA135" t="str">
            <v>TDATA</v>
          </cell>
        </row>
        <row r="136">
          <cell r="A136" t="str">
            <v>0500</v>
          </cell>
          <cell r="B136" t="str">
            <v>Corrección Monetaria</v>
          </cell>
          <cell r="C136">
            <v>0</v>
          </cell>
          <cell r="D136">
            <v>0</v>
          </cell>
          <cell r="E136">
            <v>-423120</v>
          </cell>
          <cell r="F136">
            <v>94431</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-2006</v>
          </cell>
          <cell r="AP136">
            <v>-5994</v>
          </cell>
          <cell r="AQ136">
            <v>-157882</v>
          </cell>
          <cell r="AR136">
            <v>99254</v>
          </cell>
          <cell r="AS136">
            <v>-653504</v>
          </cell>
          <cell r="AT136">
            <v>669792</v>
          </cell>
          <cell r="AU136">
            <v>-468374</v>
          </cell>
          <cell r="AV136">
            <v>92916</v>
          </cell>
          <cell r="AW136">
            <v>-665566</v>
          </cell>
          <cell r="AX136">
            <v>-2129608</v>
          </cell>
          <cell r="AY136">
            <v>-1069804</v>
          </cell>
          <cell r="AZ136">
            <v>-137462</v>
          </cell>
          <cell r="BA136" t="str">
            <v>TDCTA</v>
          </cell>
        </row>
        <row r="137">
          <cell r="A137" t="str">
            <v>0500</v>
          </cell>
          <cell r="B137" t="str">
            <v>Corrección Monetaria</v>
          </cell>
          <cell r="C137">
            <v>0</v>
          </cell>
          <cell r="D137">
            <v>0</v>
          </cell>
          <cell r="E137">
            <v>-1431874</v>
          </cell>
          <cell r="F137">
            <v>-49650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-3246030</v>
          </cell>
          <cell r="AP137">
            <v>2846788</v>
          </cell>
          <cell r="AQ137">
            <v>-5462960</v>
          </cell>
          <cell r="AR137">
            <v>10100126</v>
          </cell>
          <cell r="AS137">
            <v>-6110586</v>
          </cell>
          <cell r="AT137">
            <v>611974</v>
          </cell>
          <cell r="AU137">
            <v>-105892</v>
          </cell>
          <cell r="AV137">
            <v>-3351590</v>
          </cell>
          <cell r="AW137">
            <v>7281684</v>
          </cell>
          <cell r="AX137">
            <v>2960452</v>
          </cell>
          <cell r="AY137">
            <v>-1674540</v>
          </cell>
          <cell r="AZ137">
            <v>-599918</v>
          </cell>
          <cell r="BA137" t="str">
            <v>TECNO</v>
          </cell>
        </row>
        <row r="138">
          <cell r="A138" t="str">
            <v>0500</v>
          </cell>
          <cell r="B138" t="str">
            <v>Corrección Monetaria</v>
          </cell>
          <cell r="C138">
            <v>0</v>
          </cell>
          <cell r="D138">
            <v>0</v>
          </cell>
          <cell r="E138">
            <v>44732646</v>
          </cell>
          <cell r="F138">
            <v>251132838</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-187366704</v>
          </cell>
          <cell r="AP138">
            <v>147117924</v>
          </cell>
          <cell r="AQ138">
            <v>-70005896</v>
          </cell>
          <cell r="AR138">
            <v>693117666</v>
          </cell>
          <cell r="AS138">
            <v>97477132</v>
          </cell>
          <cell r="AT138">
            <v>69556840</v>
          </cell>
          <cell r="AU138">
            <v>112669304</v>
          </cell>
          <cell r="AV138">
            <v>-232484462</v>
          </cell>
          <cell r="AW138">
            <v>869418366</v>
          </cell>
          <cell r="AX138">
            <v>280880214</v>
          </cell>
          <cell r="AY138">
            <v>-510001382</v>
          </cell>
          <cell r="AZ138">
            <v>-744308396</v>
          </cell>
          <cell r="BA138" t="str">
            <v>TEMPR</v>
          </cell>
        </row>
        <row r="139">
          <cell r="A139" t="str">
            <v>0510</v>
          </cell>
          <cell r="B139" t="str">
            <v>Impuesto a la Renta del Ejercicio</v>
          </cell>
          <cell r="C139">
            <v>0</v>
          </cell>
          <cell r="D139">
            <v>0</v>
          </cell>
          <cell r="E139">
            <v>-17257271</v>
          </cell>
          <cell r="F139">
            <v>-407014</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cell r="AS139">
            <v>-10175548</v>
          </cell>
          <cell r="AT139">
            <v>64618</v>
          </cell>
          <cell r="AU139">
            <v>-2477318</v>
          </cell>
          <cell r="AV139">
            <v>-6534540</v>
          </cell>
          <cell r="AW139">
            <v>324758</v>
          </cell>
          <cell r="AX139">
            <v>7262086</v>
          </cell>
          <cell r="AY139">
            <v>-5561520</v>
          </cell>
          <cell r="AZ139">
            <v>-2264498</v>
          </cell>
          <cell r="BA139" t="str">
            <v>COMUN</v>
          </cell>
        </row>
        <row r="140">
          <cell r="A140" t="str">
            <v>0510</v>
          </cell>
          <cell r="B140" t="str">
            <v>Impuesto a la Renta del Ejercicio</v>
          </cell>
          <cell r="C140">
            <v>0</v>
          </cell>
          <cell r="D140">
            <v>0</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cell r="AS140">
            <v>0</v>
          </cell>
          <cell r="AT140">
            <v>0</v>
          </cell>
          <cell r="AU140">
            <v>0</v>
          </cell>
          <cell r="AV140">
            <v>0</v>
          </cell>
          <cell r="AW140">
            <v>0</v>
          </cell>
          <cell r="AX140">
            <v>0</v>
          </cell>
          <cell r="AY140">
            <v>0</v>
          </cell>
          <cell r="AZ140">
            <v>0</v>
          </cell>
          <cell r="BA140" t="str">
            <v>EMPRE</v>
          </cell>
        </row>
        <row r="141">
          <cell r="A141" t="str">
            <v>0510</v>
          </cell>
          <cell r="B141" t="str">
            <v>Impuesto a la Renta del Ejercicio</v>
          </cell>
          <cell r="C141">
            <v>0</v>
          </cell>
          <cell r="D141">
            <v>0</v>
          </cell>
          <cell r="E141">
            <v>-5684287</v>
          </cell>
          <cell r="F141">
            <v>-7677445</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-24821278</v>
          </cell>
          <cell r="AP141">
            <v>10737628</v>
          </cell>
          <cell r="AQ141">
            <v>-47557184</v>
          </cell>
          <cell r="AR141">
            <v>-15504092</v>
          </cell>
          <cell r="AS141">
            <v>-64910316</v>
          </cell>
          <cell r="AT141">
            <v>21721204</v>
          </cell>
          <cell r="AU141">
            <v>11241490</v>
          </cell>
          <cell r="AV141">
            <v>-8824080</v>
          </cell>
          <cell r="AW141">
            <v>-1788300</v>
          </cell>
          <cell r="AX141">
            <v>1017352</v>
          </cell>
          <cell r="AY141">
            <v>-12352642</v>
          </cell>
          <cell r="AZ141">
            <v>25913412</v>
          </cell>
          <cell r="BA141" t="str">
            <v>INTER</v>
          </cell>
        </row>
        <row r="142">
          <cell r="A142" t="str">
            <v>0510</v>
          </cell>
          <cell r="B142" t="str">
            <v>Impuesto a la Renta del Ejercicio</v>
          </cell>
          <cell r="C142">
            <v>0</v>
          </cell>
          <cell r="D142">
            <v>0</v>
          </cell>
          <cell r="E142">
            <v>-220898</v>
          </cell>
          <cell r="F142">
            <v>-46858</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cell r="AS142">
            <v>0</v>
          </cell>
          <cell r="AT142">
            <v>-7979378</v>
          </cell>
          <cell r="AU142">
            <v>142302</v>
          </cell>
          <cell r="AV142">
            <v>-251022</v>
          </cell>
          <cell r="AW142">
            <v>1043806</v>
          </cell>
          <cell r="AX142">
            <v>616498</v>
          </cell>
          <cell r="AY142">
            <v>554452</v>
          </cell>
          <cell r="AZ142">
            <v>-2805082</v>
          </cell>
          <cell r="BA142" t="str">
            <v>INVER</v>
          </cell>
        </row>
        <row r="143">
          <cell r="A143" t="str">
            <v>0510</v>
          </cell>
          <cell r="B143" t="str">
            <v>Impuesto a la Renta del Ejercicio</v>
          </cell>
          <cell r="C143">
            <v>0</v>
          </cell>
          <cell r="D143">
            <v>0</v>
          </cell>
          <cell r="E143">
            <v>0</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cell r="AS143">
            <v>0</v>
          </cell>
          <cell r="AT143">
            <v>0</v>
          </cell>
          <cell r="AU143">
            <v>0</v>
          </cell>
          <cell r="AV143">
            <v>0</v>
          </cell>
          <cell r="AW143">
            <v>0</v>
          </cell>
          <cell r="AX143">
            <v>0</v>
          </cell>
          <cell r="AY143">
            <v>-224897408</v>
          </cell>
          <cell r="AZ143">
            <v>224897408</v>
          </cell>
          <cell r="BA143" t="str">
            <v>TDATA</v>
          </cell>
        </row>
        <row r="144">
          <cell r="A144" t="str">
            <v>0510</v>
          </cell>
          <cell r="B144" t="str">
            <v>Impuesto a la Renta del Ejercicio</v>
          </cell>
          <cell r="C144">
            <v>0</v>
          </cell>
          <cell r="D144">
            <v>0</v>
          </cell>
          <cell r="E144">
            <v>0</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cell r="AS144">
            <v>0</v>
          </cell>
          <cell r="AT144">
            <v>0</v>
          </cell>
          <cell r="AU144">
            <v>0</v>
          </cell>
          <cell r="AV144">
            <v>0</v>
          </cell>
          <cell r="AW144">
            <v>0</v>
          </cell>
          <cell r="AX144">
            <v>0</v>
          </cell>
          <cell r="AY144">
            <v>0</v>
          </cell>
          <cell r="AZ144">
            <v>0</v>
          </cell>
          <cell r="BA144" t="str">
            <v>TECNO</v>
          </cell>
        </row>
        <row r="145">
          <cell r="A145" t="str">
            <v>0510</v>
          </cell>
          <cell r="B145" t="str">
            <v>Impuesto a la Renta del Ejercicio</v>
          </cell>
          <cell r="C145">
            <v>0</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cell r="AS145">
            <v>0</v>
          </cell>
          <cell r="AT145">
            <v>0</v>
          </cell>
          <cell r="AU145">
            <v>0</v>
          </cell>
          <cell r="AV145">
            <v>0</v>
          </cell>
          <cell r="AW145">
            <v>0</v>
          </cell>
          <cell r="AX145">
            <v>0</v>
          </cell>
          <cell r="AY145">
            <v>0</v>
          </cell>
          <cell r="AZ145">
            <v>0</v>
          </cell>
          <cell r="BA145" t="str">
            <v>TEMPR</v>
          </cell>
        </row>
        <row r="146">
          <cell r="A146" t="str">
            <v>0520</v>
          </cell>
          <cell r="B146" t="str">
            <v>Impuesto Diferido Periodo</v>
          </cell>
          <cell r="C146">
            <v>0</v>
          </cell>
          <cell r="D146">
            <v>0</v>
          </cell>
          <cell r="E146">
            <v>16268469</v>
          </cell>
          <cell r="F146">
            <v>316498</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-7159950</v>
          </cell>
          <cell r="AP146">
            <v>1203324</v>
          </cell>
          <cell r="AQ146">
            <v>3373856</v>
          </cell>
          <cell r="AR146">
            <v>3575910</v>
          </cell>
          <cell r="AS146">
            <v>-123724</v>
          </cell>
          <cell r="AT146">
            <v>9859842</v>
          </cell>
          <cell r="AU146">
            <v>-19820536</v>
          </cell>
          <cell r="AV146">
            <v>20600708</v>
          </cell>
          <cell r="AW146">
            <v>892994</v>
          </cell>
          <cell r="AX146">
            <v>-6280388</v>
          </cell>
          <cell r="AY146">
            <v>5565232</v>
          </cell>
          <cell r="AZ146">
            <v>-13006280</v>
          </cell>
          <cell r="BA146" t="str">
            <v>COMUN</v>
          </cell>
        </row>
        <row r="147">
          <cell r="A147" t="str">
            <v>0520</v>
          </cell>
          <cell r="B147" t="str">
            <v>Impuesto Diferido Periodo</v>
          </cell>
          <cell r="C147">
            <v>0</v>
          </cell>
          <cell r="D147">
            <v>0</v>
          </cell>
          <cell r="E147">
            <v>-115828704</v>
          </cell>
          <cell r="F147">
            <v>-281977080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-161169851.32312232</v>
          </cell>
          <cell r="AD147">
            <v>-146488671.34705815</v>
          </cell>
          <cell r="AE147">
            <v>-178712876.84639776</v>
          </cell>
          <cell r="AF147">
            <v>-136201972.83211604</v>
          </cell>
          <cell r="AG147">
            <v>-115099858.3160803</v>
          </cell>
          <cell r="AH147">
            <v>-126387583.56079981</v>
          </cell>
          <cell r="AI147">
            <v>-172434390.63797599</v>
          </cell>
          <cell r="AJ147">
            <v>-160274641.2198813</v>
          </cell>
          <cell r="AK147">
            <v>-88180807.280506164</v>
          </cell>
          <cell r="AL147">
            <v>-162935481.9015902</v>
          </cell>
          <cell r="AM147">
            <v>-124074230.36786769</v>
          </cell>
          <cell r="AN147">
            <v>-131314634.36660427</v>
          </cell>
          <cell r="AO147">
            <v>0</v>
          </cell>
          <cell r="AP147">
            <v>0</v>
          </cell>
          <cell r="AQ147">
            <v>0</v>
          </cell>
          <cell r="AR147">
            <v>0</v>
          </cell>
          <cell r="AS147">
            <v>0</v>
          </cell>
          <cell r="AT147">
            <v>0</v>
          </cell>
          <cell r="AU147">
            <v>0</v>
          </cell>
          <cell r="AV147">
            <v>0</v>
          </cell>
          <cell r="AW147">
            <v>0</v>
          </cell>
          <cell r="AX147">
            <v>0</v>
          </cell>
          <cell r="AY147">
            <v>0</v>
          </cell>
          <cell r="AZ147">
            <v>0</v>
          </cell>
          <cell r="BA147" t="str">
            <v>EMPRE</v>
          </cell>
        </row>
        <row r="148">
          <cell r="A148" t="str">
            <v>0520</v>
          </cell>
          <cell r="B148" t="str">
            <v>Impuesto Diferido Periodo</v>
          </cell>
          <cell r="C148">
            <v>0</v>
          </cell>
          <cell r="D148">
            <v>0</v>
          </cell>
          <cell r="E148">
            <v>4301595</v>
          </cell>
          <cell r="F148">
            <v>6328732</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52794770</v>
          </cell>
          <cell r="AT148">
            <v>12740012</v>
          </cell>
          <cell r="AU148">
            <v>-3801956</v>
          </cell>
          <cell r="AV148">
            <v>-30467954</v>
          </cell>
          <cell r="AW148">
            <v>14500434</v>
          </cell>
          <cell r="AX148">
            <v>-6704240</v>
          </cell>
          <cell r="AY148">
            <v>11019450</v>
          </cell>
          <cell r="AZ148">
            <v>19780272</v>
          </cell>
          <cell r="BA148" t="str">
            <v>INFOE</v>
          </cell>
        </row>
        <row r="149">
          <cell r="A149" t="str">
            <v>0520</v>
          </cell>
          <cell r="B149" t="str">
            <v>Impuesto Diferido Periodo</v>
          </cell>
          <cell r="C149">
            <v>0</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742302</v>
          </cell>
          <cell r="AR149">
            <v>0</v>
          </cell>
          <cell r="AS149">
            <v>0</v>
          </cell>
          <cell r="AT149">
            <v>-742302</v>
          </cell>
          <cell r="AU149">
            <v>0</v>
          </cell>
          <cell r="AV149">
            <v>0</v>
          </cell>
          <cell r="AW149">
            <v>0</v>
          </cell>
          <cell r="AX149">
            <v>0</v>
          </cell>
          <cell r="AY149">
            <v>0</v>
          </cell>
          <cell r="AZ149">
            <v>0</v>
          </cell>
          <cell r="BA149" t="str">
            <v>INVER</v>
          </cell>
        </row>
        <row r="150">
          <cell r="A150" t="str">
            <v>0520</v>
          </cell>
          <cell r="B150" t="str">
            <v>Impuesto Diferido Periodo</v>
          </cell>
          <cell r="C150">
            <v>0</v>
          </cell>
          <cell r="D150">
            <v>0</v>
          </cell>
          <cell r="E150">
            <v>1540665</v>
          </cell>
          <cell r="F150">
            <v>1439056</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cell r="AS150">
            <v>40295794</v>
          </cell>
          <cell r="AT150">
            <v>35332992</v>
          </cell>
          <cell r="AU150">
            <v>-25035214</v>
          </cell>
          <cell r="AV150">
            <v>6545960</v>
          </cell>
          <cell r="AW150">
            <v>7508956</v>
          </cell>
          <cell r="AX150">
            <v>7500900</v>
          </cell>
          <cell r="AY150">
            <v>9676484</v>
          </cell>
          <cell r="AZ150">
            <v>29507988</v>
          </cell>
          <cell r="BA150" t="str">
            <v>PANAL</v>
          </cell>
        </row>
        <row r="151">
          <cell r="A151" t="str">
            <v>0520</v>
          </cell>
          <cell r="B151" t="str">
            <v>Impuesto Diferido Periodo</v>
          </cell>
          <cell r="C151">
            <v>0</v>
          </cell>
          <cell r="D151">
            <v>0</v>
          </cell>
          <cell r="E151">
            <v>90027736</v>
          </cell>
          <cell r="F151">
            <v>57401898</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42806038.779613331</v>
          </cell>
          <cell r="AD151">
            <v>-10809707.464871749</v>
          </cell>
          <cell r="AE151">
            <v>-26689133.046262365</v>
          </cell>
          <cell r="AF151">
            <v>-28355986.620382108</v>
          </cell>
          <cell r="AG151">
            <v>-34869849.764313504</v>
          </cell>
          <cell r="AH151">
            <v>-33314244.44401519</v>
          </cell>
          <cell r="AI151">
            <v>-34157705.34173011</v>
          </cell>
          <cell r="AJ151">
            <v>-61166939.436100923</v>
          </cell>
          <cell r="AK151">
            <v>-52110887.494379491</v>
          </cell>
          <cell r="AL151">
            <v>-59443996.479581662</v>
          </cell>
          <cell r="AM151">
            <v>-29085685.870814394</v>
          </cell>
          <cell r="AN151">
            <v>-132431281.84626554</v>
          </cell>
          <cell r="AO151">
            <v>-14442500</v>
          </cell>
          <cell r="AP151">
            <v>-28452632</v>
          </cell>
          <cell r="AQ151">
            <v>-54041906</v>
          </cell>
          <cell r="AR151">
            <v>-96372872</v>
          </cell>
          <cell r="AS151">
            <v>94663618</v>
          </cell>
          <cell r="AT151">
            <v>-372825684</v>
          </cell>
          <cell r="AU151">
            <v>-98975658</v>
          </cell>
          <cell r="AV151">
            <v>-86234704</v>
          </cell>
          <cell r="AW151">
            <v>-115718464</v>
          </cell>
          <cell r="AX151">
            <v>-6873146</v>
          </cell>
          <cell r="AY151">
            <v>-64847902</v>
          </cell>
          <cell r="AZ151">
            <v>1053269160</v>
          </cell>
          <cell r="BA151" t="str">
            <v>TDATA</v>
          </cell>
        </row>
        <row r="152">
          <cell r="A152" t="str">
            <v>0520</v>
          </cell>
          <cell r="B152" t="str">
            <v>Impuesto Diferido Periodo</v>
          </cell>
          <cell r="C152">
            <v>0</v>
          </cell>
          <cell r="D152">
            <v>0</v>
          </cell>
          <cell r="E152">
            <v>1029896</v>
          </cell>
          <cell r="F152">
            <v>860328</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cell r="AS152">
            <v>67762800</v>
          </cell>
          <cell r="AT152">
            <v>-2156612</v>
          </cell>
          <cell r="AU152">
            <v>5201276</v>
          </cell>
          <cell r="AV152">
            <v>9767844</v>
          </cell>
          <cell r="AW152">
            <v>2286740</v>
          </cell>
          <cell r="AX152">
            <v>7145274</v>
          </cell>
          <cell r="AY152">
            <v>9482252</v>
          </cell>
          <cell r="AZ152">
            <v>4430732</v>
          </cell>
          <cell r="BA152" t="str">
            <v>TDCTA</v>
          </cell>
        </row>
        <row r="153">
          <cell r="A153" t="str">
            <v>0520</v>
          </cell>
          <cell r="B153" t="str">
            <v>Impuesto Diferido Periodo</v>
          </cell>
          <cell r="C153">
            <v>0</v>
          </cell>
          <cell r="D153">
            <v>0</v>
          </cell>
          <cell r="E153">
            <v>2331132</v>
          </cell>
          <cell r="F153">
            <v>-65189442</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148642602</v>
          </cell>
          <cell r="AT153">
            <v>-107608632</v>
          </cell>
          <cell r="AU153">
            <v>3934190</v>
          </cell>
          <cell r="AV153">
            <v>5812514</v>
          </cell>
          <cell r="AW153">
            <v>5118542</v>
          </cell>
          <cell r="AX153">
            <v>500030</v>
          </cell>
          <cell r="AY153">
            <v>4414358</v>
          </cell>
          <cell r="AZ153">
            <v>24966588</v>
          </cell>
          <cell r="BA153" t="str">
            <v>TECNO</v>
          </cell>
        </row>
        <row r="154">
          <cell r="A154" t="str">
            <v>0520</v>
          </cell>
          <cell r="B154" t="str">
            <v>Impuesto Diferido Periodo</v>
          </cell>
          <cell r="C154">
            <v>0</v>
          </cell>
          <cell r="D154">
            <v>0</v>
          </cell>
          <cell r="E154">
            <v>0</v>
          </cell>
          <cell r="F154">
            <v>41580818</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cell r="AS154">
            <v>0</v>
          </cell>
          <cell r="AT154">
            <v>0</v>
          </cell>
          <cell r="AU154">
            <v>0</v>
          </cell>
          <cell r="AV154">
            <v>0</v>
          </cell>
          <cell r="AW154">
            <v>0</v>
          </cell>
          <cell r="AX154">
            <v>0</v>
          </cell>
          <cell r="AY154">
            <v>0</v>
          </cell>
          <cell r="AZ154">
            <v>0</v>
          </cell>
          <cell r="BA154" t="str">
            <v>TELEM</v>
          </cell>
        </row>
        <row r="155">
          <cell r="A155" t="str">
            <v>0520</v>
          </cell>
          <cell r="B155" t="str">
            <v>Impuesto Diferido Periodo</v>
          </cell>
          <cell r="C155">
            <v>0</v>
          </cell>
          <cell r="D155">
            <v>0</v>
          </cell>
          <cell r="E155">
            <v>-115828704</v>
          </cell>
          <cell r="F155">
            <v>-281977080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56024710</v>
          </cell>
          <cell r="AP155">
            <v>-254343092</v>
          </cell>
          <cell r="AQ155">
            <v>-151278794</v>
          </cell>
          <cell r="AR155">
            <v>-290635780</v>
          </cell>
          <cell r="AS155">
            <v>-14339690</v>
          </cell>
          <cell r="AT155">
            <v>320308766</v>
          </cell>
          <cell r="AU155">
            <v>-415344066</v>
          </cell>
          <cell r="AV155">
            <v>82001342</v>
          </cell>
          <cell r="AW155">
            <v>51886386</v>
          </cell>
          <cell r="AX155">
            <v>-242623530</v>
          </cell>
          <cell r="AY155">
            <v>76120634</v>
          </cell>
          <cell r="AZ155">
            <v>-1395692076</v>
          </cell>
          <cell r="BA155" t="str">
            <v>TEMPR</v>
          </cell>
        </row>
        <row r="156">
          <cell r="A156" t="str">
            <v>0525</v>
          </cell>
          <cell r="B156" t="str">
            <v>Impuesto Diferido Saldos Iniciales</v>
          </cell>
          <cell r="C156">
            <v>0</v>
          </cell>
          <cell r="D156">
            <v>0</v>
          </cell>
          <cell r="E156">
            <v>-1825660</v>
          </cell>
          <cell r="F156">
            <v>-1821998</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-1300666</v>
          </cell>
          <cell r="AP156">
            <v>80724376</v>
          </cell>
          <cell r="AQ156">
            <v>61392596</v>
          </cell>
          <cell r="AR156">
            <v>-2338828</v>
          </cell>
          <cell r="AS156">
            <v>-154170828</v>
          </cell>
          <cell r="AT156">
            <v>-14416250</v>
          </cell>
          <cell r="AU156">
            <v>21543366</v>
          </cell>
          <cell r="AV156">
            <v>-28720680</v>
          </cell>
          <cell r="AW156">
            <v>-2168278</v>
          </cell>
          <cell r="AX156">
            <v>-48365222</v>
          </cell>
          <cell r="AY156">
            <v>-25072870</v>
          </cell>
          <cell r="AZ156">
            <v>-26847654</v>
          </cell>
          <cell r="BA156" t="str">
            <v>COMUN</v>
          </cell>
        </row>
        <row r="157">
          <cell r="A157" t="str">
            <v>0525</v>
          </cell>
          <cell r="B157" t="str">
            <v>Impuesto Diferido Saldos Iniciales</v>
          </cell>
          <cell r="C157">
            <v>0</v>
          </cell>
          <cell r="D157">
            <v>0</v>
          </cell>
          <cell r="E157">
            <v>471397549</v>
          </cell>
          <cell r="F157">
            <v>21684883</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0</v>
          </cell>
          <cell r="AX157">
            <v>0</v>
          </cell>
          <cell r="AY157">
            <v>0</v>
          </cell>
          <cell r="AZ157">
            <v>0</v>
          </cell>
          <cell r="BA157" t="str">
            <v>EMPRE</v>
          </cell>
        </row>
        <row r="158">
          <cell r="A158" t="str">
            <v>0525</v>
          </cell>
          <cell r="B158" t="str">
            <v>Impuesto Diferido Saldos Iniciales</v>
          </cell>
          <cell r="C158">
            <v>0</v>
          </cell>
          <cell r="D158">
            <v>0</v>
          </cell>
          <cell r="E158">
            <v>39622</v>
          </cell>
          <cell r="F158">
            <v>39603</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cell r="AS158">
            <v>1138530</v>
          </cell>
          <cell r="AT158">
            <v>61620</v>
          </cell>
          <cell r="AU158">
            <v>-361100</v>
          </cell>
          <cell r="AV158">
            <v>-16049514</v>
          </cell>
          <cell r="AW158">
            <v>84510</v>
          </cell>
          <cell r="AX158">
            <v>83670</v>
          </cell>
          <cell r="AY158">
            <v>78002</v>
          </cell>
          <cell r="AZ158">
            <v>75666</v>
          </cell>
          <cell r="BA158" t="str">
            <v>INFOE</v>
          </cell>
        </row>
        <row r="159">
          <cell r="A159" t="str">
            <v>0525</v>
          </cell>
          <cell r="B159" t="str">
            <v>Impuesto Diferido Saldos Iniciales</v>
          </cell>
          <cell r="C159">
            <v>0</v>
          </cell>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164359600</v>
          </cell>
          <cell r="AT159">
            <v>0</v>
          </cell>
          <cell r="AU159">
            <v>0</v>
          </cell>
          <cell r="AV159">
            <v>-26540548</v>
          </cell>
          <cell r="AW159">
            <v>0</v>
          </cell>
          <cell r="AX159">
            <v>0</v>
          </cell>
          <cell r="AY159">
            <v>0</v>
          </cell>
          <cell r="AZ159">
            <v>0</v>
          </cell>
          <cell r="BA159" t="str">
            <v>PANAL</v>
          </cell>
        </row>
        <row r="160">
          <cell r="A160" t="str">
            <v>0525</v>
          </cell>
          <cell r="B160" t="str">
            <v>Impuesto Diferido Saldos Iniciales</v>
          </cell>
          <cell r="C160">
            <v>0</v>
          </cell>
          <cell r="D160">
            <v>0</v>
          </cell>
          <cell r="E160">
            <v>360081</v>
          </cell>
          <cell r="F160">
            <v>360081</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1103506</v>
          </cell>
          <cell r="AP160">
            <v>46319260</v>
          </cell>
          <cell r="AQ160">
            <v>77702686</v>
          </cell>
          <cell r="AR160">
            <v>0</v>
          </cell>
          <cell r="AS160">
            <v>-25352084</v>
          </cell>
          <cell r="AT160">
            <v>377302116</v>
          </cell>
          <cell r="AU160">
            <v>99903178</v>
          </cell>
          <cell r="AV160">
            <v>37557502</v>
          </cell>
          <cell r="AW160">
            <v>43051382</v>
          </cell>
          <cell r="AX160">
            <v>4970162</v>
          </cell>
          <cell r="AY160">
            <v>654694</v>
          </cell>
          <cell r="AZ160">
            <v>-633719136</v>
          </cell>
          <cell r="BA160" t="str">
            <v>TDATA</v>
          </cell>
        </row>
        <row r="161">
          <cell r="A161" t="str">
            <v>0525</v>
          </cell>
          <cell r="B161" t="str">
            <v>Impuesto Diferido Saldos Iniciales</v>
          </cell>
          <cell r="C161">
            <v>0</v>
          </cell>
          <cell r="D161">
            <v>0</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69078154</v>
          </cell>
          <cell r="AT161">
            <v>69078156</v>
          </cell>
          <cell r="AU161">
            <v>2542992</v>
          </cell>
          <cell r="AV161">
            <v>0</v>
          </cell>
          <cell r="AW161">
            <v>0</v>
          </cell>
          <cell r="AX161">
            <v>0</v>
          </cell>
          <cell r="AY161">
            <v>0</v>
          </cell>
          <cell r="AZ161">
            <v>0</v>
          </cell>
          <cell r="BA161" t="str">
            <v>TECNO</v>
          </cell>
        </row>
        <row r="162">
          <cell r="A162" t="str">
            <v>0525</v>
          </cell>
          <cell r="B162" t="str">
            <v>Impuesto Diferido Saldos Iniciales</v>
          </cell>
          <cell r="C162">
            <v>0</v>
          </cell>
          <cell r="D162">
            <v>0</v>
          </cell>
          <cell r="E162">
            <v>471397549</v>
          </cell>
          <cell r="F162">
            <v>21684883</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-23360200</v>
          </cell>
          <cell r="AP162">
            <v>-19456024</v>
          </cell>
          <cell r="AQ162">
            <v>229730758</v>
          </cell>
          <cell r="AR162">
            <v>215774126</v>
          </cell>
          <cell r="AS162">
            <v>490385838</v>
          </cell>
          <cell r="AT162">
            <v>-873593948</v>
          </cell>
          <cell r="AU162">
            <v>700438718</v>
          </cell>
          <cell r="AV162">
            <v>379565088</v>
          </cell>
          <cell r="AW162">
            <v>-277533626</v>
          </cell>
          <cell r="AX162">
            <v>740619382</v>
          </cell>
          <cell r="AY162">
            <v>123296906</v>
          </cell>
          <cell r="AZ162">
            <v>1414094946</v>
          </cell>
          <cell r="BA162" t="str">
            <v>TEMPR</v>
          </cell>
        </row>
        <row r="163">
          <cell r="A163" t="str">
            <v>100</v>
          </cell>
          <cell r="B163">
            <v>0</v>
          </cell>
          <cell r="C163">
            <v>0</v>
          </cell>
          <cell r="D163" t="str">
            <v>06Q</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-26319052.367570188</v>
          </cell>
          <cell r="AD163">
            <v>-24733329.462424077</v>
          </cell>
          <cell r="AE163">
            <v>-23135226.601425316</v>
          </cell>
          <cell r="AF163">
            <v>-21566492.986230101</v>
          </cell>
          <cell r="AG163">
            <v>-19971236.089648649</v>
          </cell>
          <cell r="AH163">
            <v>-18367379.40468245</v>
          </cell>
          <cell r="AI163">
            <v>-15081956.157713979</v>
          </cell>
          <cell r="AJ163">
            <v>-13445061.182730088</v>
          </cell>
          <cell r="AK163">
            <v>-11797368.934786515</v>
          </cell>
          <cell r="AL163">
            <v>-10142366.607077891</v>
          </cell>
          <cell r="AM163">
            <v>-8482399.272386143</v>
          </cell>
          <cell r="AN163">
            <v>-6800848.4406283163</v>
          </cell>
          <cell r="AO163">
            <v>0</v>
          </cell>
          <cell r="AP163">
            <v>0</v>
          </cell>
          <cell r="AQ163">
            <v>0</v>
          </cell>
          <cell r="AR163">
            <v>0</v>
          </cell>
          <cell r="AS163">
            <v>0</v>
          </cell>
          <cell r="AT163">
            <v>0</v>
          </cell>
          <cell r="AU163">
            <v>0</v>
          </cell>
          <cell r="AV163">
            <v>0</v>
          </cell>
          <cell r="AW163">
            <v>0</v>
          </cell>
          <cell r="AX163">
            <v>0</v>
          </cell>
          <cell r="AY163">
            <v>0</v>
          </cell>
          <cell r="AZ163">
            <v>0</v>
          </cell>
          <cell r="BA163" t="str">
            <v>TDATA</v>
          </cell>
        </row>
        <row r="164">
          <cell r="A164" t="str">
            <v>100</v>
          </cell>
          <cell r="B164">
            <v>0</v>
          </cell>
          <cell r="C164">
            <v>0</v>
          </cell>
          <cell r="D164" t="str">
            <v>06Q</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-301520576.78961927</v>
          </cell>
          <cell r="AD164">
            <v>-303758632.65563864</v>
          </cell>
          <cell r="AE164">
            <v>-306607477.24974412</v>
          </cell>
          <cell r="AF164">
            <v>-310916584.6475929</v>
          </cell>
          <cell r="AG164">
            <v>-312614673.62204093</v>
          </cell>
          <cell r="AH164">
            <v>-316226880.46941841</v>
          </cell>
          <cell r="AI164">
            <v>-351278121.42073208</v>
          </cell>
          <cell r="AJ164">
            <v>-372403217.71942645</v>
          </cell>
          <cell r="AK164">
            <v>-386156553.69053906</v>
          </cell>
          <cell r="AL164">
            <v>-390582440.26659548</v>
          </cell>
          <cell r="AM164">
            <v>-395366343.18532974</v>
          </cell>
          <cell r="AN164">
            <v>-407921662.08701873</v>
          </cell>
          <cell r="AO164">
            <v>0</v>
          </cell>
          <cell r="AP164">
            <v>0</v>
          </cell>
          <cell r="AQ164">
            <v>0</v>
          </cell>
          <cell r="AR164">
            <v>0</v>
          </cell>
          <cell r="AS164">
            <v>0</v>
          </cell>
          <cell r="AT164">
            <v>0</v>
          </cell>
          <cell r="AU164">
            <v>0</v>
          </cell>
          <cell r="AV164">
            <v>0</v>
          </cell>
          <cell r="AW164">
            <v>0</v>
          </cell>
          <cell r="AX164">
            <v>0</v>
          </cell>
          <cell r="AY164">
            <v>0</v>
          </cell>
          <cell r="AZ164">
            <v>0</v>
          </cell>
          <cell r="BA164" t="str">
            <v>TEMPR</v>
          </cell>
        </row>
        <row r="165">
          <cell r="A165" t="str">
            <v>100</v>
          </cell>
          <cell r="B165" t="str">
            <v>BIENES Y SERVICIOS</v>
          </cell>
          <cell r="C165" t="str">
            <v>ADQUISICION DE LIBROS, DIARIOS</v>
          </cell>
          <cell r="D165" t="str">
            <v>069</v>
          </cell>
          <cell r="E165">
            <v>0</v>
          </cell>
          <cell r="F165">
            <v>-80275</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cell r="AV165">
            <v>0</v>
          </cell>
          <cell r="AW165">
            <v>0</v>
          </cell>
          <cell r="AX165">
            <v>0</v>
          </cell>
          <cell r="AY165">
            <v>0</v>
          </cell>
          <cell r="AZ165">
            <v>0</v>
          </cell>
          <cell r="BA165" t="str">
            <v>EMPRE</v>
          </cell>
        </row>
        <row r="166">
          <cell r="A166" t="str">
            <v>100</v>
          </cell>
          <cell r="B166" t="str">
            <v>BIENES Y SERVICIOS</v>
          </cell>
          <cell r="C166" t="str">
            <v>ADQUISICION DE LIBROS, DIARIOS</v>
          </cell>
          <cell r="D166" t="str">
            <v>069</v>
          </cell>
          <cell r="E166">
            <v>0</v>
          </cell>
          <cell r="F166">
            <v>-37591</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-31590</v>
          </cell>
          <cell r="AQ166">
            <v>-31664</v>
          </cell>
          <cell r="AR166">
            <v>-613558</v>
          </cell>
          <cell r="AS166">
            <v>-31710</v>
          </cell>
          <cell r="AT166">
            <v>0</v>
          </cell>
          <cell r="AU166">
            <v>0</v>
          </cell>
          <cell r="AV166">
            <v>0</v>
          </cell>
          <cell r="AW166">
            <v>0</v>
          </cell>
          <cell r="AX166">
            <v>0</v>
          </cell>
          <cell r="AY166">
            <v>0</v>
          </cell>
          <cell r="AZ166">
            <v>-64944</v>
          </cell>
          <cell r="BA166" t="str">
            <v>INFOE</v>
          </cell>
        </row>
        <row r="167">
          <cell r="A167" t="str">
            <v>100</v>
          </cell>
          <cell r="B167" t="str">
            <v>BIENES Y SERVICIOS</v>
          </cell>
          <cell r="C167" t="str">
            <v>ADQUISICION DE LIBROS, DIARIOS</v>
          </cell>
          <cell r="D167" t="str">
            <v>069</v>
          </cell>
          <cell r="E167">
            <v>0</v>
          </cell>
          <cell r="F167">
            <v>-220550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-475398.95408322156</v>
          </cell>
          <cell r="AD167">
            <v>-476539.91157302121</v>
          </cell>
          <cell r="AE167">
            <v>-477961.8407875456</v>
          </cell>
          <cell r="AF167">
            <v>-529700.65530097601</v>
          </cell>
          <cell r="AG167">
            <v>-531395.69739793916</v>
          </cell>
          <cell r="AH167">
            <v>-533149.30319935223</v>
          </cell>
          <cell r="AI167">
            <v>-560448.13696028024</v>
          </cell>
          <cell r="AJ167">
            <v>-562073.436557465</v>
          </cell>
          <cell r="AK167">
            <v>-563647.2421798259</v>
          </cell>
          <cell r="AL167">
            <v>-616157.95749771688</v>
          </cell>
          <cell r="AM167">
            <v>-618376.12614470872</v>
          </cell>
          <cell r="AN167">
            <v>-619736.55362222705</v>
          </cell>
          <cell r="AO167">
            <v>0</v>
          </cell>
          <cell r="AP167">
            <v>-313356</v>
          </cell>
          <cell r="AQ167">
            <v>0</v>
          </cell>
          <cell r="AR167">
            <v>0</v>
          </cell>
          <cell r="AS167">
            <v>0</v>
          </cell>
          <cell r="AT167">
            <v>0</v>
          </cell>
          <cell r="AU167">
            <v>0</v>
          </cell>
          <cell r="AV167">
            <v>0</v>
          </cell>
          <cell r="AW167">
            <v>0</v>
          </cell>
          <cell r="AX167">
            <v>0</v>
          </cell>
          <cell r="AY167">
            <v>0</v>
          </cell>
          <cell r="AZ167">
            <v>0</v>
          </cell>
          <cell r="BA167" t="str">
            <v>TDATA</v>
          </cell>
        </row>
        <row r="168">
          <cell r="A168" t="str">
            <v>100</v>
          </cell>
          <cell r="B168" t="str">
            <v>BIENES Y SERVICIOS</v>
          </cell>
          <cell r="C168" t="str">
            <v>ADQUISICION DE LIBROS, DIARIOS</v>
          </cell>
          <cell r="D168" t="str">
            <v>069</v>
          </cell>
          <cell r="E168">
            <v>0</v>
          </cell>
          <cell r="F168">
            <v>-80275</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-319.67680404726741</v>
          </cell>
          <cell r="AD168">
            <v>-4169954.9455382405</v>
          </cell>
          <cell r="AE168">
            <v>-15869.923951162948</v>
          </cell>
          <cell r="AF168">
            <v>-71415.878076524183</v>
          </cell>
          <cell r="AG168">
            <v>51894.209664834394</v>
          </cell>
          <cell r="AH168">
            <v>-6963.4239155679052</v>
          </cell>
          <cell r="AI168">
            <v>-7337.9168537471478</v>
          </cell>
          <cell r="AJ168">
            <v>-7727.1566532541674</v>
          </cell>
          <cell r="AK168">
            <v>-8136.2323264774404</v>
          </cell>
          <cell r="AL168">
            <v>-8568.6730746297162</v>
          </cell>
          <cell r="AM168">
            <v>-9029.4963125833056</v>
          </cell>
          <cell r="AN168">
            <v>-9501.8292646945374</v>
          </cell>
          <cell r="AO168">
            <v>-11022</v>
          </cell>
          <cell r="AP168">
            <v>-54066406</v>
          </cell>
          <cell r="AQ168">
            <v>-386664</v>
          </cell>
          <cell r="AR168">
            <v>-4751508</v>
          </cell>
          <cell r="AS168">
            <v>-6012286</v>
          </cell>
          <cell r="AT168">
            <v>0</v>
          </cell>
          <cell r="AU168">
            <v>1846000</v>
          </cell>
          <cell r="AV168">
            <v>0</v>
          </cell>
          <cell r="AW168">
            <v>0</v>
          </cell>
          <cell r="AX168">
            <v>0</v>
          </cell>
          <cell r="AY168">
            <v>-230000</v>
          </cell>
          <cell r="AZ168">
            <v>-7886710</v>
          </cell>
          <cell r="BA168" t="str">
            <v>TEMPR</v>
          </cell>
        </row>
        <row r="169">
          <cell r="A169" t="str">
            <v>100</v>
          </cell>
          <cell r="B169" t="str">
            <v>BIENES Y SERVICIOS</v>
          </cell>
          <cell r="C169" t="str">
            <v>ARDO  ACCESOS Y MEDIOS A TDATA</v>
          </cell>
          <cell r="D169" t="str">
            <v>06Q</v>
          </cell>
          <cell r="E169">
            <v>-322300566</v>
          </cell>
          <cell r="F169">
            <v>-500733009</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cell r="AV169">
            <v>0</v>
          </cell>
          <cell r="AW169">
            <v>0</v>
          </cell>
          <cell r="AX169">
            <v>0</v>
          </cell>
          <cell r="AY169">
            <v>0</v>
          </cell>
          <cell r="AZ169">
            <v>0</v>
          </cell>
          <cell r="BA169" t="str">
            <v>EMPRE</v>
          </cell>
        </row>
        <row r="170">
          <cell r="A170" t="str">
            <v>100</v>
          </cell>
          <cell r="B170" t="str">
            <v>BIENES Y SERVICIOS</v>
          </cell>
          <cell r="C170" t="str">
            <v>ARDO  ACCESOS Y MEDIOS A TDATA</v>
          </cell>
          <cell r="D170" t="str">
            <v>06Q</v>
          </cell>
          <cell r="E170">
            <v>0</v>
          </cell>
          <cell r="F170">
            <v>-38244360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0</v>
          </cell>
          <cell r="AY170">
            <v>0</v>
          </cell>
          <cell r="AZ170">
            <v>0</v>
          </cell>
          <cell r="BA170" t="str">
            <v>TDATA</v>
          </cell>
        </row>
        <row r="171">
          <cell r="A171" t="str">
            <v>100</v>
          </cell>
          <cell r="B171" t="str">
            <v>BIENES Y SERVICIOS</v>
          </cell>
          <cell r="C171" t="str">
            <v>ARDO  ACCESOS Y MEDIOS A TDATA</v>
          </cell>
          <cell r="D171" t="str">
            <v>06Q</v>
          </cell>
          <cell r="E171">
            <v>-322300566</v>
          </cell>
          <cell r="F171">
            <v>-500733009</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cell r="AS171">
            <v>0</v>
          </cell>
          <cell r="AT171">
            <v>0</v>
          </cell>
          <cell r="AU171">
            <v>0</v>
          </cell>
          <cell r="AV171">
            <v>0</v>
          </cell>
          <cell r="AW171">
            <v>0</v>
          </cell>
          <cell r="AX171">
            <v>0</v>
          </cell>
          <cell r="AY171">
            <v>0</v>
          </cell>
          <cell r="AZ171">
            <v>0</v>
          </cell>
          <cell r="BA171" t="str">
            <v>TEMPR</v>
          </cell>
        </row>
        <row r="172">
          <cell r="A172" t="str">
            <v>100</v>
          </cell>
          <cell r="B172" t="str">
            <v>BIENES Y SERVICIOS</v>
          </cell>
          <cell r="C172" t="str">
            <v>ARRDO. CELULARES DE SERVICIO</v>
          </cell>
          <cell r="D172" t="str">
            <v>09C</v>
          </cell>
          <cell r="E172">
            <v>28646203</v>
          </cell>
          <cell r="F172">
            <v>-2527950</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cell r="AV172">
            <v>0</v>
          </cell>
          <cell r="AW172">
            <v>0</v>
          </cell>
          <cell r="AX172">
            <v>0</v>
          </cell>
          <cell r="AY172">
            <v>0</v>
          </cell>
          <cell r="AZ172">
            <v>0</v>
          </cell>
          <cell r="BA172" t="str">
            <v>DATA</v>
          </cell>
        </row>
        <row r="173">
          <cell r="A173" t="str">
            <v>100</v>
          </cell>
          <cell r="B173" t="str">
            <v>BIENES Y SERVICIOS</v>
          </cell>
          <cell r="C173" t="str">
            <v>ARRDO. CELULARES DE SERVICIO</v>
          </cell>
          <cell r="D173" t="str">
            <v>09C</v>
          </cell>
          <cell r="E173">
            <v>50418203</v>
          </cell>
          <cell r="F173">
            <v>-5446102</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cell r="AS173">
            <v>0</v>
          </cell>
          <cell r="AT173">
            <v>0</v>
          </cell>
          <cell r="AU173">
            <v>0</v>
          </cell>
          <cell r="AV173">
            <v>0</v>
          </cell>
          <cell r="AW173">
            <v>0</v>
          </cell>
          <cell r="AX173">
            <v>0</v>
          </cell>
          <cell r="AY173">
            <v>0</v>
          </cell>
          <cell r="AZ173">
            <v>0</v>
          </cell>
          <cell r="BA173" t="str">
            <v>EMPRE</v>
          </cell>
        </row>
        <row r="174">
          <cell r="A174" t="str">
            <v>100</v>
          </cell>
          <cell r="B174" t="str">
            <v>BIENES Y SERVICIOS</v>
          </cell>
          <cell r="C174" t="str">
            <v>ARRDO. CELULARES DE SERVICIO</v>
          </cell>
          <cell r="D174" t="str">
            <v>09C</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-360852</v>
          </cell>
          <cell r="AP174">
            <v>-360852</v>
          </cell>
          <cell r="AQ174">
            <v>-360852</v>
          </cell>
          <cell r="AR174">
            <v>1082556</v>
          </cell>
          <cell r="AS174">
            <v>0</v>
          </cell>
          <cell r="AT174">
            <v>0</v>
          </cell>
          <cell r="AU174">
            <v>0</v>
          </cell>
          <cell r="AV174">
            <v>0</v>
          </cell>
          <cell r="AW174">
            <v>0</v>
          </cell>
          <cell r="AX174">
            <v>0</v>
          </cell>
          <cell r="AY174">
            <v>0</v>
          </cell>
          <cell r="AZ174">
            <v>0</v>
          </cell>
          <cell r="BA174" t="str">
            <v>INTER</v>
          </cell>
        </row>
        <row r="175">
          <cell r="A175" t="str">
            <v>100</v>
          </cell>
          <cell r="B175" t="str">
            <v>BIENES Y SERVICIOS</v>
          </cell>
          <cell r="C175" t="str">
            <v>ARRDO. CELULARES DE SERVICIO</v>
          </cell>
          <cell r="D175" t="str">
            <v>09C</v>
          </cell>
          <cell r="E175">
            <v>-9487311</v>
          </cell>
          <cell r="F175">
            <v>12116078</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-5785377.1362552997</v>
          </cell>
          <cell r="AD175">
            <v>-5799262.0413823118</v>
          </cell>
          <cell r="AE175">
            <v>-5819356.5175784864</v>
          </cell>
          <cell r="AF175">
            <v>-6821558.5036969511</v>
          </cell>
          <cell r="AG175">
            <v>-6843387.4909087839</v>
          </cell>
          <cell r="AH175">
            <v>-6865970.6696287822</v>
          </cell>
          <cell r="AI175">
            <v>-7389124.242559202</v>
          </cell>
          <cell r="AJ175">
            <v>-7410552.7028626231</v>
          </cell>
          <cell r="AK175">
            <v>-7431302.250430637</v>
          </cell>
          <cell r="AL175">
            <v>-8451662.0128335189</v>
          </cell>
          <cell r="AM175">
            <v>-8482087.9960797187</v>
          </cell>
          <cell r="AN175">
            <v>-8500748.5896710958</v>
          </cell>
          <cell r="AO175">
            <v>0</v>
          </cell>
          <cell r="AP175">
            <v>0</v>
          </cell>
          <cell r="AQ175">
            <v>0</v>
          </cell>
          <cell r="AR175">
            <v>0</v>
          </cell>
          <cell r="AS175">
            <v>0</v>
          </cell>
          <cell r="AT175">
            <v>0</v>
          </cell>
          <cell r="AU175">
            <v>0</v>
          </cell>
          <cell r="AV175">
            <v>0</v>
          </cell>
          <cell r="AW175">
            <v>-382188</v>
          </cell>
          <cell r="AX175">
            <v>382188</v>
          </cell>
          <cell r="AY175">
            <v>-13887132</v>
          </cell>
          <cell r="AZ175">
            <v>-10525174</v>
          </cell>
          <cell r="BA175" t="str">
            <v>TDATA</v>
          </cell>
        </row>
        <row r="176">
          <cell r="A176" t="str">
            <v>100</v>
          </cell>
          <cell r="B176" t="str">
            <v>BIENES Y SERVICIOS</v>
          </cell>
          <cell r="C176" t="str">
            <v>ARRDO. CELULARES DE SERVICIO</v>
          </cell>
          <cell r="D176" t="str">
            <v>09C</v>
          </cell>
          <cell r="E176">
            <v>0</v>
          </cell>
          <cell r="F176">
            <v>-199063</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t="str">
            <v>TELEM</v>
          </cell>
        </row>
        <row r="177">
          <cell r="A177" t="str">
            <v>100</v>
          </cell>
          <cell r="B177" t="str">
            <v>BIENES Y SERVICIOS</v>
          </cell>
          <cell r="C177" t="str">
            <v>ARRDO. CELULARES DE SERVICIO</v>
          </cell>
          <cell r="D177" t="str">
            <v>09C</v>
          </cell>
          <cell r="E177">
            <v>-199063</v>
          </cell>
          <cell r="F177">
            <v>199063</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t="str">
            <v>TELEO</v>
          </cell>
        </row>
        <row r="178">
          <cell r="A178" t="str">
            <v>100</v>
          </cell>
          <cell r="B178" t="str">
            <v>BIENES Y SERVICIOS</v>
          </cell>
          <cell r="C178" t="str">
            <v>ARRDO. CELULARES DE SERVICIO</v>
          </cell>
          <cell r="D178" t="str">
            <v>09C</v>
          </cell>
          <cell r="E178">
            <v>78865343</v>
          </cell>
          <cell r="F178">
            <v>-7774989</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-28988767.616316222</v>
          </cell>
          <cell r="AD178">
            <v>-47760601.421802796</v>
          </cell>
          <cell r="AE178">
            <v>-12051405.455810534</v>
          </cell>
          <cell r="AF178">
            <v>-51370559.921027482</v>
          </cell>
          <cell r="AG178">
            <v>-74688776.676084876</v>
          </cell>
          <cell r="AH178">
            <v>-40546927.076065287</v>
          </cell>
          <cell r="AI178">
            <v>-42727540.814216062</v>
          </cell>
          <cell r="AJ178">
            <v>-44994023.216706149</v>
          </cell>
          <cell r="AK178">
            <v>-47376006.80579859</v>
          </cell>
          <cell r="AL178">
            <v>-49894041.56752678</v>
          </cell>
          <cell r="AM178">
            <v>-52577343.12302839</v>
          </cell>
          <cell r="AN178">
            <v>-55341075.478470661</v>
          </cell>
          <cell r="AO178">
            <v>-13028188</v>
          </cell>
          <cell r="AP178">
            <v>-11078296</v>
          </cell>
          <cell r="AQ178">
            <v>-30134500</v>
          </cell>
          <cell r="AR178">
            <v>8113052</v>
          </cell>
          <cell r="AS178">
            <v>-181734158</v>
          </cell>
          <cell r="AT178">
            <v>-47249978</v>
          </cell>
          <cell r="AU178">
            <v>25083528</v>
          </cell>
          <cell r="AV178">
            <v>-10029408</v>
          </cell>
          <cell r="AW178">
            <v>-33523354</v>
          </cell>
          <cell r="AX178">
            <v>-66177938</v>
          </cell>
          <cell r="AY178">
            <v>-31621320</v>
          </cell>
          <cell r="AZ178">
            <v>-320732540</v>
          </cell>
          <cell r="BA178" t="str">
            <v>TEMPR</v>
          </cell>
        </row>
        <row r="179">
          <cell r="A179" t="str">
            <v>100</v>
          </cell>
          <cell r="B179" t="str">
            <v>BIENES Y SERVICIOS</v>
          </cell>
          <cell r="C179" t="str">
            <v>ARRDO. CIRC. MUNDO</v>
          </cell>
          <cell r="D179" t="str">
            <v>06K</v>
          </cell>
          <cell r="E179">
            <v>-61869917</v>
          </cell>
          <cell r="F179">
            <v>-89566775</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t="str">
            <v>DATA</v>
          </cell>
        </row>
        <row r="180">
          <cell r="A180" t="str">
            <v>100</v>
          </cell>
          <cell r="B180" t="str">
            <v>BIENES Y SERVICIOS</v>
          </cell>
          <cell r="C180" t="str">
            <v>ARRDO. CIRC. MUNDO</v>
          </cell>
          <cell r="D180" t="str">
            <v>06K</v>
          </cell>
          <cell r="E180">
            <v>-148164224</v>
          </cell>
          <cell r="F180">
            <v>-152434726</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cell r="BA180" t="str">
            <v>EMPRE</v>
          </cell>
        </row>
        <row r="181">
          <cell r="A181" t="str">
            <v>100</v>
          </cell>
          <cell r="B181" t="str">
            <v>BIENES Y SERVICIOS</v>
          </cell>
          <cell r="C181" t="str">
            <v>ARRDO. CIRC. MUNDO</v>
          </cell>
          <cell r="D181" t="str">
            <v>06K</v>
          </cell>
          <cell r="E181">
            <v>-322555618</v>
          </cell>
          <cell r="F181">
            <v>-220156856</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-208270987.20757782</v>
          </cell>
          <cell r="AD181">
            <v>-217142935.34355798</v>
          </cell>
          <cell r="AE181">
            <v>-226068611.79663277</v>
          </cell>
          <cell r="AF181">
            <v>-236766985.52921736</v>
          </cell>
          <cell r="AG181">
            <v>-225321554.11553407</v>
          </cell>
          <cell r="AH181">
            <v>-226312392.55998185</v>
          </cell>
          <cell r="AI181">
            <v>-231372307.52782631</v>
          </cell>
          <cell r="AJ181">
            <v>-234849312.62302706</v>
          </cell>
          <cell r="AK181">
            <v>-235506890.69837153</v>
          </cell>
          <cell r="AL181">
            <v>-244028804.80102402</v>
          </cell>
          <cell r="AM181">
            <v>-249727310.36083838</v>
          </cell>
          <cell r="AN181">
            <v>-250623867.84762913</v>
          </cell>
          <cell r="AO181">
            <v>0</v>
          </cell>
          <cell r="AP181">
            <v>0</v>
          </cell>
          <cell r="AQ181">
            <v>0</v>
          </cell>
          <cell r="AR181">
            <v>0</v>
          </cell>
          <cell r="AS181">
            <v>0</v>
          </cell>
          <cell r="AT181">
            <v>-30449064</v>
          </cell>
          <cell r="AU181">
            <v>-21572462</v>
          </cell>
          <cell r="AV181">
            <v>-154717074</v>
          </cell>
          <cell r="AW181">
            <v>-375602788</v>
          </cell>
          <cell r="AX181">
            <v>-360489406</v>
          </cell>
          <cell r="AY181">
            <v>-398202138</v>
          </cell>
          <cell r="AZ181">
            <v>-482252146</v>
          </cell>
          <cell r="BA181" t="str">
            <v>TDATA</v>
          </cell>
        </row>
        <row r="182">
          <cell r="A182" t="str">
            <v>100</v>
          </cell>
          <cell r="B182" t="str">
            <v>BIENES Y SERVICIOS</v>
          </cell>
          <cell r="C182" t="str">
            <v>ARRDO. CIRC. MUNDO</v>
          </cell>
          <cell r="D182" t="str">
            <v>06K</v>
          </cell>
          <cell r="E182">
            <v>-210034141</v>
          </cell>
          <cell r="F182">
            <v>-242001501</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-208503829.38525251</v>
          </cell>
          <cell r="AD182">
            <v>-210051462.46360365</v>
          </cell>
          <cell r="AE182">
            <v>-212021460.70889401</v>
          </cell>
          <cell r="AF182">
            <v>-215001242.06660438</v>
          </cell>
          <cell r="AG182">
            <v>-216175483.83006558</v>
          </cell>
          <cell r="AH182">
            <v>-218673353.02436391</v>
          </cell>
          <cell r="AI182">
            <v>-242911559.38781649</v>
          </cell>
          <cell r="AJ182">
            <v>-257519728.16126391</v>
          </cell>
          <cell r="AK182">
            <v>-267030267.20085925</v>
          </cell>
          <cell r="AL182">
            <v>-270090802.27066457</v>
          </cell>
          <cell r="AM182">
            <v>-273398908.43238539</v>
          </cell>
          <cell r="AN182">
            <v>-282081009.32920653</v>
          </cell>
          <cell r="AO182">
            <v>-1109895584</v>
          </cell>
          <cell r="AP182">
            <v>-132112830</v>
          </cell>
          <cell r="AQ182">
            <v>-562068390</v>
          </cell>
          <cell r="AR182">
            <v>-1847001390</v>
          </cell>
          <cell r="AS182">
            <v>-758376606</v>
          </cell>
          <cell r="AT182">
            <v>-746680260</v>
          </cell>
          <cell r="AU182">
            <v>-709878940</v>
          </cell>
          <cell r="AV182">
            <v>-699978880</v>
          </cell>
          <cell r="AW182">
            <v>-740623576</v>
          </cell>
          <cell r="AX182">
            <v>-665361956</v>
          </cell>
          <cell r="AY182">
            <v>-362647398</v>
          </cell>
          <cell r="AZ182">
            <v>-758134508</v>
          </cell>
          <cell r="BA182" t="str">
            <v>TEMPR</v>
          </cell>
        </row>
        <row r="183">
          <cell r="A183" t="str">
            <v>100</v>
          </cell>
          <cell r="B183" t="str">
            <v>BIENES Y SERVICIOS</v>
          </cell>
          <cell r="C183" t="str">
            <v>ARRDO. DE MEDIOS LDI</v>
          </cell>
          <cell r="D183" t="str">
            <v>06H</v>
          </cell>
          <cell r="E183">
            <v>-91609174</v>
          </cell>
          <cell r="F183">
            <v>-91609173</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-54908451.61290323</v>
          </cell>
          <cell r="AD183">
            <v>-60043889.341935478</v>
          </cell>
          <cell r="AE183">
            <v>-65190651.39002838</v>
          </cell>
          <cell r="AF183">
            <v>-70479117.617407143</v>
          </cell>
          <cell r="AG183">
            <v>-75754982.993338779</v>
          </cell>
          <cell r="AH183">
            <v>-81071972.733031243</v>
          </cell>
          <cell r="AI183">
            <v>-86449071.324549556</v>
          </cell>
          <cell r="AJ183">
            <v>-91799760.315590203</v>
          </cell>
          <cell r="AK183">
            <v>-97171066.291389048</v>
          </cell>
          <cell r="AL183">
            <v>-102592188.93711917</v>
          </cell>
          <cell r="AM183">
            <v>-102961520.81729281</v>
          </cell>
          <cell r="AN183">
            <v>-103188036.16309084</v>
          </cell>
          <cell r="AO183">
            <v>0</v>
          </cell>
          <cell r="AP183">
            <v>0</v>
          </cell>
          <cell r="AQ183">
            <v>0</v>
          </cell>
          <cell r="AR183">
            <v>0</v>
          </cell>
          <cell r="AS183">
            <v>0</v>
          </cell>
          <cell r="AT183">
            <v>0</v>
          </cell>
          <cell r="AU183">
            <v>0</v>
          </cell>
          <cell r="AV183">
            <v>0</v>
          </cell>
          <cell r="AW183">
            <v>0</v>
          </cell>
          <cell r="AX183">
            <v>0</v>
          </cell>
          <cell r="AY183">
            <v>-6757000</v>
          </cell>
          <cell r="AZ183">
            <v>0</v>
          </cell>
          <cell r="BA183" t="str">
            <v>TDATA</v>
          </cell>
        </row>
        <row r="184">
          <cell r="A184" t="str">
            <v>100</v>
          </cell>
          <cell r="B184" t="str">
            <v>BIENES Y SERVICIOS</v>
          </cell>
          <cell r="C184" t="str">
            <v>ARRDO. DE MEDIOS LDI</v>
          </cell>
          <cell r="D184" t="str">
            <v>06H</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-298044000</v>
          </cell>
          <cell r="AR184">
            <v>214044000</v>
          </cell>
          <cell r="AS184">
            <v>-21000000</v>
          </cell>
          <cell r="AT184">
            <v>-21000000</v>
          </cell>
          <cell r="AU184">
            <v>-21000000</v>
          </cell>
          <cell r="AV184">
            <v>-21000000</v>
          </cell>
          <cell r="AW184">
            <v>-468034122</v>
          </cell>
          <cell r="AX184">
            <v>-180668408</v>
          </cell>
          <cell r="AY184">
            <v>-183218348</v>
          </cell>
          <cell r="AZ184">
            <v>-103218346</v>
          </cell>
          <cell r="BA184" t="str">
            <v>TEMPR</v>
          </cell>
        </row>
        <row r="185">
          <cell r="A185" t="str">
            <v>100</v>
          </cell>
          <cell r="B185" t="str">
            <v>BIENES Y SERVICIOS</v>
          </cell>
          <cell r="C185" t="str">
            <v>ARRDO. DE MEDIOS LDN</v>
          </cell>
          <cell r="D185" t="str">
            <v>06I</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cell r="AS185">
            <v>0</v>
          </cell>
          <cell r="AT185">
            <v>0</v>
          </cell>
          <cell r="AU185">
            <v>-22519422</v>
          </cell>
          <cell r="AV185">
            <v>0</v>
          </cell>
          <cell r="AW185">
            <v>0</v>
          </cell>
          <cell r="AX185">
            <v>0</v>
          </cell>
          <cell r="AY185">
            <v>0</v>
          </cell>
          <cell r="AZ185">
            <v>0</v>
          </cell>
          <cell r="BA185" t="str">
            <v>TDATA</v>
          </cell>
        </row>
        <row r="186">
          <cell r="A186" t="str">
            <v>100</v>
          </cell>
          <cell r="B186" t="str">
            <v>BIENES Y SERVICIOS</v>
          </cell>
          <cell r="C186" t="str">
            <v>ARRDO. DE MEDIOS LDN</v>
          </cell>
          <cell r="D186" t="str">
            <v>06I</v>
          </cell>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-36720</v>
          </cell>
          <cell r="AU186">
            <v>0</v>
          </cell>
          <cell r="AV186">
            <v>0</v>
          </cell>
          <cell r="AW186">
            <v>0</v>
          </cell>
          <cell r="AX186">
            <v>0</v>
          </cell>
          <cell r="AY186">
            <v>0</v>
          </cell>
          <cell r="AZ186">
            <v>0</v>
          </cell>
          <cell r="BA186" t="str">
            <v>TEMPR</v>
          </cell>
        </row>
        <row r="187">
          <cell r="A187" t="str">
            <v>100</v>
          </cell>
          <cell r="B187" t="str">
            <v>BIENES Y SERVICIOS</v>
          </cell>
          <cell r="C187" t="str">
            <v>ARRDO. EQUIPOS TERMINALES</v>
          </cell>
          <cell r="D187" t="str">
            <v>09D</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-138021.32556358061</v>
          </cell>
          <cell r="AD187">
            <v>-138352.57674493318</v>
          </cell>
          <cell r="AE187">
            <v>-138680.40309016581</v>
          </cell>
          <cell r="AF187">
            <v>-142352.36048843616</v>
          </cell>
          <cell r="AG187">
            <v>-142807.88804199919</v>
          </cell>
          <cell r="AH187">
            <v>-143279.15407253776</v>
          </cell>
          <cell r="AI187">
            <v>-145388.26659527529</v>
          </cell>
          <cell r="AJ187">
            <v>-145809.89256840158</v>
          </cell>
          <cell r="AK187">
            <v>-146218.16026759308</v>
          </cell>
          <cell r="AL187">
            <v>-149847.24567781601</v>
          </cell>
          <cell r="AM187">
            <v>-150386.69576225616</v>
          </cell>
          <cell r="AN187">
            <v>-150717.54649293312</v>
          </cell>
          <cell r="AO187">
            <v>0</v>
          </cell>
          <cell r="AP187">
            <v>0</v>
          </cell>
          <cell r="AQ187">
            <v>0</v>
          </cell>
          <cell r="AR187">
            <v>0</v>
          </cell>
          <cell r="AS187">
            <v>0</v>
          </cell>
          <cell r="AT187">
            <v>0</v>
          </cell>
          <cell r="AU187">
            <v>0</v>
          </cell>
          <cell r="AV187">
            <v>0</v>
          </cell>
          <cell r="AW187">
            <v>0</v>
          </cell>
          <cell r="AX187">
            <v>0</v>
          </cell>
          <cell r="AY187">
            <v>0</v>
          </cell>
          <cell r="AZ187">
            <v>0</v>
          </cell>
          <cell r="BA187" t="str">
            <v>TDATA</v>
          </cell>
        </row>
        <row r="188">
          <cell r="A188" t="str">
            <v>100</v>
          </cell>
          <cell r="B188" t="str">
            <v>BIENES Y SERVICIOS</v>
          </cell>
          <cell r="C188" t="str">
            <v>ARRDO. EQUIPOS TERMINALES</v>
          </cell>
          <cell r="D188" t="str">
            <v>09D</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-71090.273857173146</v>
          </cell>
          <cell r="AD188">
            <v>0</v>
          </cell>
          <cell r="AE188">
            <v>-134276.07810026102</v>
          </cell>
          <cell r="AF188">
            <v>-67398.614522954362</v>
          </cell>
          <cell r="AG188">
            <v>0</v>
          </cell>
          <cell r="AH188">
            <v>-82068.669912021331</v>
          </cell>
          <cell r="AI188">
            <v>-86482.322979889839</v>
          </cell>
          <cell r="AJ188">
            <v>-91069.777802358105</v>
          </cell>
          <cell r="AK188">
            <v>-95891.011839214945</v>
          </cell>
          <cell r="AL188">
            <v>-100987.6191184692</v>
          </cell>
          <cell r="AM188">
            <v>-106418.73327466048</v>
          </cell>
          <cell r="AN188">
            <v>-111985.49721225798</v>
          </cell>
          <cell r="AO188">
            <v>-113544</v>
          </cell>
          <cell r="AP188">
            <v>0</v>
          </cell>
          <cell r="AQ188">
            <v>-213480</v>
          </cell>
          <cell r="AR188">
            <v>-106738</v>
          </cell>
          <cell r="AS188">
            <v>0</v>
          </cell>
          <cell r="AT188">
            <v>-213232</v>
          </cell>
          <cell r="AU188">
            <v>-213232</v>
          </cell>
          <cell r="AV188">
            <v>0</v>
          </cell>
          <cell r="AW188">
            <v>0</v>
          </cell>
          <cell r="AX188">
            <v>0</v>
          </cell>
          <cell r="AY188">
            <v>-213232</v>
          </cell>
          <cell r="AZ188">
            <v>-106616</v>
          </cell>
          <cell r="BA188" t="str">
            <v>TEMPR</v>
          </cell>
        </row>
        <row r="189">
          <cell r="A189" t="str">
            <v>100</v>
          </cell>
          <cell r="B189" t="str">
            <v>BIENES Y SERVICIOS</v>
          </cell>
          <cell r="C189" t="str">
            <v>ARRIENDO DE BODEGAS</v>
          </cell>
          <cell r="D189" t="str">
            <v>038</v>
          </cell>
          <cell r="E189">
            <v>-97503</v>
          </cell>
          <cell r="F189">
            <v>-189325</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cell r="AS189">
            <v>0</v>
          </cell>
          <cell r="AT189">
            <v>0</v>
          </cell>
          <cell r="AU189">
            <v>0</v>
          </cell>
          <cell r="AV189">
            <v>0</v>
          </cell>
          <cell r="AW189">
            <v>0</v>
          </cell>
          <cell r="AX189">
            <v>0</v>
          </cell>
          <cell r="AY189">
            <v>0</v>
          </cell>
          <cell r="AZ189">
            <v>0</v>
          </cell>
          <cell r="BA189" t="str">
            <v>EMPRE</v>
          </cell>
        </row>
        <row r="190">
          <cell r="A190" t="str">
            <v>100</v>
          </cell>
          <cell r="B190" t="str">
            <v>BIENES Y SERVICIOS</v>
          </cell>
          <cell r="C190" t="str">
            <v>ARRIENDO DE BODEGAS</v>
          </cell>
          <cell r="D190" t="str">
            <v>038</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cell r="AS190">
            <v>0</v>
          </cell>
          <cell r="AT190">
            <v>0</v>
          </cell>
          <cell r="AU190">
            <v>0</v>
          </cell>
          <cell r="AV190">
            <v>0</v>
          </cell>
          <cell r="AW190">
            <v>-264812</v>
          </cell>
          <cell r="AX190">
            <v>-275704</v>
          </cell>
          <cell r="AY190">
            <v>0</v>
          </cell>
          <cell r="AZ190">
            <v>540516</v>
          </cell>
          <cell r="BA190" t="str">
            <v>INVER</v>
          </cell>
        </row>
        <row r="191">
          <cell r="A191" t="str">
            <v>100</v>
          </cell>
          <cell r="B191" t="str">
            <v>BIENES Y SERVICIOS</v>
          </cell>
          <cell r="C191" t="str">
            <v>ARRIENDO DE BODEGAS</v>
          </cell>
          <cell r="D191" t="str">
            <v>038</v>
          </cell>
          <cell r="E191">
            <v>-25000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-2555685.7966007651</v>
          </cell>
          <cell r="AD191">
            <v>-2561819.4425126067</v>
          </cell>
          <cell r="AE191">
            <v>-2567565.4654121362</v>
          </cell>
          <cell r="AF191">
            <v>-2592268.7149248193</v>
          </cell>
          <cell r="AG191">
            <v>-2600563.9748125793</v>
          </cell>
          <cell r="AH191">
            <v>-2609145.8359294608</v>
          </cell>
          <cell r="AI191">
            <v>-2626013.8502051281</v>
          </cell>
          <cell r="AJ191">
            <v>-2633629.2903707228</v>
          </cell>
          <cell r="AK191">
            <v>-2641003.4523837604</v>
          </cell>
          <cell r="AL191">
            <v>-2663894.5432755696</v>
          </cell>
          <cell r="AM191">
            <v>-2673484.5636313623</v>
          </cell>
          <cell r="AN191">
            <v>-2679366.2296713511</v>
          </cell>
          <cell r="AO191">
            <v>0</v>
          </cell>
          <cell r="AP191">
            <v>0</v>
          </cell>
          <cell r="AQ191">
            <v>0</v>
          </cell>
          <cell r="AR191">
            <v>0</v>
          </cell>
          <cell r="AS191">
            <v>0</v>
          </cell>
          <cell r="AT191">
            <v>0</v>
          </cell>
          <cell r="AU191">
            <v>0</v>
          </cell>
          <cell r="AV191">
            <v>0</v>
          </cell>
          <cell r="AW191">
            <v>0</v>
          </cell>
          <cell r="AX191">
            <v>0</v>
          </cell>
          <cell r="AY191">
            <v>0</v>
          </cell>
          <cell r="AZ191">
            <v>0</v>
          </cell>
          <cell r="BA191" t="str">
            <v>TDATA</v>
          </cell>
        </row>
        <row r="192">
          <cell r="A192" t="str">
            <v>100</v>
          </cell>
          <cell r="B192" t="str">
            <v>BIENES Y SERVICIOS</v>
          </cell>
          <cell r="C192" t="str">
            <v>ARRIENDO DE BODEGAS</v>
          </cell>
          <cell r="D192" t="str">
            <v>038</v>
          </cell>
          <cell r="E192">
            <v>-97503</v>
          </cell>
          <cell r="F192">
            <v>-189325</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-1175176.9979196636</v>
          </cell>
          <cell r="AD192">
            <v>-1936169.2411553527</v>
          </cell>
          <cell r="AE192">
            <v>-488552.48597393814</v>
          </cell>
          <cell r="AF192">
            <v>-2082513.5165617226</v>
          </cell>
          <cell r="AG192">
            <v>-3027811.7895253729</v>
          </cell>
          <cell r="AH192">
            <v>-1643733.7615310841</v>
          </cell>
          <cell r="AI192">
            <v>-1732133.7632262248</v>
          </cell>
          <cell r="AJ192">
            <v>-1824014.7986965599</v>
          </cell>
          <cell r="AK192">
            <v>-1920578.1421395566</v>
          </cell>
          <cell r="AL192">
            <v>-2022656.8703942734</v>
          </cell>
          <cell r="AM192">
            <v>-2131435.3568840791</v>
          </cell>
          <cell r="AN192">
            <v>-2243474.4313114448</v>
          </cell>
          <cell r="AO192">
            <v>-735480</v>
          </cell>
          <cell r="AP192">
            <v>0</v>
          </cell>
          <cell r="AQ192">
            <v>-251792</v>
          </cell>
          <cell r="AR192">
            <v>-59714</v>
          </cell>
          <cell r="AS192">
            <v>0</v>
          </cell>
          <cell r="AT192">
            <v>218664</v>
          </cell>
          <cell r="AU192">
            <v>-224518</v>
          </cell>
          <cell r="AV192">
            <v>-268076</v>
          </cell>
          <cell r="AW192">
            <v>-74522</v>
          </cell>
          <cell r="AX192">
            <v>-70516</v>
          </cell>
          <cell r="AY192">
            <v>-240000</v>
          </cell>
          <cell r="AZ192">
            <v>-140142</v>
          </cell>
          <cell r="BA192" t="str">
            <v>TEMPR</v>
          </cell>
        </row>
        <row r="193">
          <cell r="A193" t="str">
            <v>100</v>
          </cell>
          <cell r="B193" t="str">
            <v>BIENES Y SERVICIOS</v>
          </cell>
          <cell r="C193" t="str">
            <v>ARRIENDO DE CANALES</v>
          </cell>
          <cell r="D193" t="str">
            <v>060</v>
          </cell>
          <cell r="E193">
            <v>-9453101</v>
          </cell>
          <cell r="F193">
            <v>-38453101</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0</v>
          </cell>
          <cell r="BA193" t="str">
            <v>DATA</v>
          </cell>
        </row>
        <row r="194">
          <cell r="A194" t="str">
            <v>100</v>
          </cell>
          <cell r="B194" t="str">
            <v>BIENES Y SERVICIOS</v>
          </cell>
          <cell r="C194" t="str">
            <v>ARRIENDO DE CANALES</v>
          </cell>
          <cell r="D194" t="str">
            <v>060</v>
          </cell>
          <cell r="E194">
            <v>-18329615</v>
          </cell>
          <cell r="F194">
            <v>-41877436</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0</v>
          </cell>
          <cell r="BA194" t="str">
            <v>EMPRE</v>
          </cell>
        </row>
        <row r="195">
          <cell r="A195" t="str">
            <v>100</v>
          </cell>
          <cell r="B195" t="str">
            <v>BIENES Y SERVICIOS</v>
          </cell>
          <cell r="C195" t="str">
            <v>ARRIENDO DE CANALES</v>
          </cell>
          <cell r="D195" t="str">
            <v>060</v>
          </cell>
          <cell r="E195">
            <v>-128000</v>
          </cell>
          <cell r="F195">
            <v>-128000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-2500000</v>
          </cell>
          <cell r="AT195">
            <v>1691000</v>
          </cell>
          <cell r="AU195">
            <v>-809000</v>
          </cell>
          <cell r="AV195">
            <v>-612102</v>
          </cell>
          <cell r="AW195">
            <v>0</v>
          </cell>
          <cell r="AX195">
            <v>-7780000</v>
          </cell>
          <cell r="AY195">
            <v>-256000</v>
          </cell>
          <cell r="AZ195">
            <v>0</v>
          </cell>
          <cell r="BA195" t="str">
            <v>PANAL</v>
          </cell>
        </row>
        <row r="196">
          <cell r="A196" t="str">
            <v>100</v>
          </cell>
          <cell r="B196" t="str">
            <v>BIENES Y SERVICIOS</v>
          </cell>
          <cell r="C196" t="str">
            <v>ARRIENDO DE CANALES</v>
          </cell>
          <cell r="D196" t="str">
            <v>060</v>
          </cell>
          <cell r="E196">
            <v>-71932686</v>
          </cell>
          <cell r="F196">
            <v>-6544537</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-76712115.444614813</v>
          </cell>
          <cell r="AD196">
            <v>-76896224.52168189</v>
          </cell>
          <cell r="AE196">
            <v>-77114325.719823286</v>
          </cell>
          <cell r="AF196">
            <v>-83948075.381719083</v>
          </cell>
          <cell r="AG196">
            <v>-84216709.222940594</v>
          </cell>
          <cell r="AH196">
            <v>-84494624.363376305</v>
          </cell>
          <cell r="AI196">
            <v>-88123218.687899604</v>
          </cell>
          <cell r="AJ196">
            <v>-88378776.022094488</v>
          </cell>
          <cell r="AK196">
            <v>-88626236.594956368</v>
          </cell>
          <cell r="AL196">
            <v>-95548904.256985664</v>
          </cell>
          <cell r="AM196">
            <v>-95892880.31231083</v>
          </cell>
          <cell r="AN196">
            <v>-96103844.648997918</v>
          </cell>
          <cell r="AO196">
            <v>0</v>
          </cell>
          <cell r="AP196">
            <v>-24829492</v>
          </cell>
          <cell r="AQ196">
            <v>0</v>
          </cell>
          <cell r="AR196">
            <v>0</v>
          </cell>
          <cell r="AS196">
            <v>0</v>
          </cell>
          <cell r="AT196">
            <v>0</v>
          </cell>
          <cell r="AU196">
            <v>0</v>
          </cell>
          <cell r="AV196">
            <v>0</v>
          </cell>
          <cell r="AW196">
            <v>-626284</v>
          </cell>
          <cell r="AX196">
            <v>-360204882</v>
          </cell>
          <cell r="AY196">
            <v>358494652</v>
          </cell>
          <cell r="AZ196">
            <v>-82422634</v>
          </cell>
          <cell r="BA196" t="str">
            <v>TDATA</v>
          </cell>
        </row>
        <row r="197">
          <cell r="A197" t="str">
            <v>100</v>
          </cell>
          <cell r="B197" t="str">
            <v>BIENES Y SERVICIOS</v>
          </cell>
          <cell r="C197" t="str">
            <v>ARRIENDO DE CANALES</v>
          </cell>
          <cell r="D197" t="str">
            <v>060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cell r="AS197">
            <v>0</v>
          </cell>
          <cell r="AT197">
            <v>0</v>
          </cell>
          <cell r="AU197">
            <v>-17538542</v>
          </cell>
          <cell r="AV197">
            <v>17538542</v>
          </cell>
          <cell r="AW197">
            <v>0</v>
          </cell>
          <cell r="AX197">
            <v>0</v>
          </cell>
          <cell r="AY197">
            <v>0</v>
          </cell>
          <cell r="AZ197">
            <v>0</v>
          </cell>
          <cell r="BA197" t="str">
            <v>TDCTA</v>
          </cell>
        </row>
        <row r="198">
          <cell r="A198" t="str">
            <v>100</v>
          </cell>
          <cell r="B198" t="str">
            <v>BIENES Y SERVICIOS</v>
          </cell>
          <cell r="C198" t="str">
            <v>ARRIENDO DE CANALES</v>
          </cell>
          <cell r="D198" t="str">
            <v>060</v>
          </cell>
          <cell r="E198">
            <v>-27782716</v>
          </cell>
          <cell r="F198">
            <v>-80330537</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-17890165.419995524</v>
          </cell>
          <cell r="AD198">
            <v>-29475039.135972247</v>
          </cell>
          <cell r="AE198">
            <v>-7437419.9000628227</v>
          </cell>
          <cell r="AF198">
            <v>-31702893.57825968</v>
          </cell>
          <cell r="AG198">
            <v>-42730372.926442586</v>
          </cell>
          <cell r="AH198">
            <v>-28397436.264285453</v>
          </cell>
          <cell r="AI198">
            <v>-26368929.623820715</v>
          </cell>
          <cell r="AJ198">
            <v>-27767669.495716281</v>
          </cell>
          <cell r="AK198">
            <v>-29237689.918819524</v>
          </cell>
          <cell r="AL198">
            <v>-30791673.138004769</v>
          </cell>
          <cell r="AM198">
            <v>-32447649.319366682</v>
          </cell>
          <cell r="AN198">
            <v>-34153262.668297961</v>
          </cell>
          <cell r="AO198">
            <v>-3248118</v>
          </cell>
          <cell r="AP198">
            <v>-164016738</v>
          </cell>
          <cell r="AQ198">
            <v>-604422236</v>
          </cell>
          <cell r="AR198">
            <v>-57020000</v>
          </cell>
          <cell r="AS198">
            <v>-337694264</v>
          </cell>
          <cell r="AT198">
            <v>125141436</v>
          </cell>
          <cell r="AU198">
            <v>-240272754</v>
          </cell>
          <cell r="AV198">
            <v>-142300558</v>
          </cell>
          <cell r="AW198">
            <v>-199905104</v>
          </cell>
          <cell r="AX198">
            <v>-92165484</v>
          </cell>
          <cell r="AY198">
            <v>-166807616</v>
          </cell>
          <cell r="AZ198">
            <v>-83307550</v>
          </cell>
          <cell r="BA198" t="str">
            <v>TEMPR</v>
          </cell>
        </row>
        <row r="199">
          <cell r="A199" t="str">
            <v>100</v>
          </cell>
          <cell r="B199" t="str">
            <v>BIENES Y SERVICIOS</v>
          </cell>
          <cell r="C199" t="str">
            <v>ARRIENDO DE COMPUTADORES</v>
          </cell>
          <cell r="D199" t="str">
            <v>062</v>
          </cell>
          <cell r="E199">
            <v>-27430060</v>
          </cell>
          <cell r="F199">
            <v>-10741896</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U199">
            <v>0</v>
          </cell>
          <cell r="AV199">
            <v>0</v>
          </cell>
          <cell r="AW199">
            <v>0</v>
          </cell>
          <cell r="AX199">
            <v>0</v>
          </cell>
          <cell r="AY199">
            <v>0</v>
          </cell>
          <cell r="AZ199">
            <v>0</v>
          </cell>
          <cell r="BA199" t="str">
            <v>DATA</v>
          </cell>
        </row>
        <row r="200">
          <cell r="A200" t="str">
            <v>100</v>
          </cell>
          <cell r="B200" t="str">
            <v>BIENES Y SERVICIOS</v>
          </cell>
          <cell r="C200" t="str">
            <v>ARRIENDO DE COMPUTADORES</v>
          </cell>
          <cell r="D200" t="str">
            <v>062</v>
          </cell>
          <cell r="E200">
            <v>-120000105</v>
          </cell>
          <cell r="F200">
            <v>-114766701</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0</v>
          </cell>
          <cell r="AV200">
            <v>0</v>
          </cell>
          <cell r="AW200">
            <v>0</v>
          </cell>
          <cell r="AX200">
            <v>0</v>
          </cell>
          <cell r="AY200">
            <v>0</v>
          </cell>
          <cell r="AZ200">
            <v>0</v>
          </cell>
          <cell r="BA200" t="str">
            <v>EMPRE</v>
          </cell>
        </row>
        <row r="201">
          <cell r="A201" t="str">
            <v>100</v>
          </cell>
          <cell r="B201" t="str">
            <v>BIENES Y SERVICIOS</v>
          </cell>
          <cell r="C201" t="str">
            <v>ARRIENDO DE COMPUTADORES</v>
          </cell>
          <cell r="D201" t="str">
            <v>062</v>
          </cell>
          <cell r="E201">
            <v>-57061257</v>
          </cell>
          <cell r="F201">
            <v>-61686542</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-84105009.043123618</v>
          </cell>
          <cell r="AD201">
            <v>-84306861.064827114</v>
          </cell>
          <cell r="AE201">
            <v>-84618829.657482013</v>
          </cell>
          <cell r="AF201">
            <v>-101838090.54625618</v>
          </cell>
          <cell r="AG201">
            <v>-102192453.04171099</v>
          </cell>
          <cell r="AH201">
            <v>-102529688.13674863</v>
          </cell>
          <cell r="AI201">
            <v>-111493133.39427052</v>
          </cell>
          <cell r="AJ201">
            <v>-111816463.48111388</v>
          </cell>
          <cell r="AK201">
            <v>-112129549.578861</v>
          </cell>
          <cell r="AL201">
            <v>-129675197.46640916</v>
          </cell>
          <cell r="AM201">
            <v>-130142028.17728823</v>
          </cell>
          <cell r="AN201">
            <v>-130428340.63927828</v>
          </cell>
          <cell r="AO201">
            <v>0</v>
          </cell>
          <cell r="AP201">
            <v>0</v>
          </cell>
          <cell r="AQ201">
            <v>-19521422</v>
          </cell>
          <cell r="AR201">
            <v>-10510384</v>
          </cell>
          <cell r="AS201">
            <v>-27799256</v>
          </cell>
          <cell r="AT201">
            <v>-9776720</v>
          </cell>
          <cell r="AU201">
            <v>-25728508</v>
          </cell>
          <cell r="AV201">
            <v>-27720238</v>
          </cell>
          <cell r="AW201">
            <v>-10288066</v>
          </cell>
          <cell r="AX201">
            <v>-16809906</v>
          </cell>
          <cell r="AY201">
            <v>-11759780</v>
          </cell>
          <cell r="AZ201">
            <v>-51309022</v>
          </cell>
          <cell r="BA201" t="str">
            <v>TDATA</v>
          </cell>
        </row>
        <row r="202">
          <cell r="A202" t="str">
            <v>100</v>
          </cell>
          <cell r="B202" t="str">
            <v>BIENES Y SERVICIOS</v>
          </cell>
          <cell r="C202" t="str">
            <v>ARRIENDO DE COMPUTADORES</v>
          </cell>
          <cell r="D202" t="str">
            <v>062</v>
          </cell>
          <cell r="E202">
            <v>-147430165</v>
          </cell>
          <cell r="F202">
            <v>-125508597</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-113737841.21724156</v>
          </cell>
          <cell r="AE202">
            <v>-104468432.14761788</v>
          </cell>
          <cell r="AF202">
            <v>-106898666.06211415</v>
          </cell>
          <cell r="AG202">
            <v>-113900900.31508553</v>
          </cell>
          <cell r="AH202">
            <v>-119957417.08403969</v>
          </cell>
          <cell r="AI202">
            <v>-140908589.85620207</v>
          </cell>
          <cell r="AJ202">
            <v>-125530071.94283879</v>
          </cell>
          <cell r="AK202">
            <v>-147282905.3002758</v>
          </cell>
          <cell r="AL202">
            <v>-130631638.02323002</v>
          </cell>
          <cell r="AM202">
            <v>-117787935.37278625</v>
          </cell>
          <cell r="AN202">
            <v>-120756569.02637182</v>
          </cell>
          <cell r="AO202">
            <v>-20126780</v>
          </cell>
          <cell r="AP202">
            <v>-376015498</v>
          </cell>
          <cell r="AQ202">
            <v>-586294454</v>
          </cell>
          <cell r="AR202">
            <v>-227084660</v>
          </cell>
          <cell r="AS202">
            <v>-450762368</v>
          </cell>
          <cell r="AT202">
            <v>-402047456</v>
          </cell>
          <cell r="AU202">
            <v>-352788740</v>
          </cell>
          <cell r="AV202">
            <v>-270207030</v>
          </cell>
          <cell r="AW202">
            <v>-365963718</v>
          </cell>
          <cell r="AX202">
            <v>-504141134</v>
          </cell>
          <cell r="AY202">
            <v>-427695302</v>
          </cell>
          <cell r="AZ202">
            <v>-464868048</v>
          </cell>
          <cell r="BA202" t="str">
            <v>TEMPR</v>
          </cell>
        </row>
        <row r="203">
          <cell r="A203" t="str">
            <v>100</v>
          </cell>
          <cell r="B203" t="str">
            <v>BIENES Y SERVICIOS</v>
          </cell>
          <cell r="C203" t="str">
            <v>ARRIENDO DE MAQUINAS Y EQUIPOS</v>
          </cell>
          <cell r="D203" t="str">
            <v>061</v>
          </cell>
          <cell r="E203">
            <v>-625835</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0</v>
          </cell>
          <cell r="AV203">
            <v>0</v>
          </cell>
          <cell r="AW203">
            <v>0</v>
          </cell>
          <cell r="AX203">
            <v>0</v>
          </cell>
          <cell r="AY203">
            <v>0</v>
          </cell>
          <cell r="AZ203">
            <v>0</v>
          </cell>
          <cell r="BA203" t="str">
            <v>DATA</v>
          </cell>
        </row>
        <row r="204">
          <cell r="A204" t="str">
            <v>100</v>
          </cell>
          <cell r="B204" t="str">
            <v>BIENES Y SERVICIOS</v>
          </cell>
          <cell r="C204" t="str">
            <v>ARRIENDO DE MAQUINAS Y EQUIPOS</v>
          </cell>
          <cell r="D204" t="str">
            <v>061</v>
          </cell>
          <cell r="E204">
            <v>-1866197</v>
          </cell>
          <cell r="F204">
            <v>-112003</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0</v>
          </cell>
          <cell r="AV204">
            <v>0</v>
          </cell>
          <cell r="AW204">
            <v>0</v>
          </cell>
          <cell r="AX204">
            <v>0</v>
          </cell>
          <cell r="AY204">
            <v>0</v>
          </cell>
          <cell r="AZ204">
            <v>0</v>
          </cell>
          <cell r="BA204" t="str">
            <v>EMPRE</v>
          </cell>
        </row>
        <row r="205">
          <cell r="A205" t="str">
            <v>100</v>
          </cell>
          <cell r="B205" t="str">
            <v>BIENES Y SERVICIOS</v>
          </cell>
          <cell r="C205" t="str">
            <v>ARRIENDO DE MAQUINAS Y EQUIPOS</v>
          </cell>
          <cell r="D205" t="str">
            <v>061</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-143636</v>
          </cell>
          <cell r="AQ205">
            <v>143636</v>
          </cell>
          <cell r="AR205">
            <v>0</v>
          </cell>
          <cell r="AS205">
            <v>0</v>
          </cell>
          <cell r="AT205">
            <v>0</v>
          </cell>
          <cell r="AU205">
            <v>0</v>
          </cell>
          <cell r="AV205">
            <v>0</v>
          </cell>
          <cell r="AW205">
            <v>0</v>
          </cell>
          <cell r="AX205">
            <v>0</v>
          </cell>
          <cell r="AY205">
            <v>0</v>
          </cell>
          <cell r="AZ205">
            <v>0</v>
          </cell>
          <cell r="BA205" t="str">
            <v>INTER</v>
          </cell>
        </row>
        <row r="206">
          <cell r="A206" t="str">
            <v>100</v>
          </cell>
          <cell r="B206" t="str">
            <v>BIENES Y SERVICIOS</v>
          </cell>
          <cell r="C206" t="str">
            <v>ARRIENDO DE MAQUINAS Y EQUIPOS</v>
          </cell>
          <cell r="D206" t="str">
            <v>061</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cell r="AS206">
            <v>0</v>
          </cell>
          <cell r="AT206">
            <v>0</v>
          </cell>
          <cell r="AU206">
            <v>-290000</v>
          </cell>
          <cell r="AV206">
            <v>0</v>
          </cell>
          <cell r="AW206">
            <v>0</v>
          </cell>
          <cell r="AX206">
            <v>0</v>
          </cell>
          <cell r="AY206">
            <v>0</v>
          </cell>
          <cell r="AZ206">
            <v>0</v>
          </cell>
          <cell r="BA206" t="str">
            <v>PANAL</v>
          </cell>
        </row>
        <row r="207">
          <cell r="A207" t="str">
            <v>100</v>
          </cell>
          <cell r="B207" t="str">
            <v>BIENES Y SERVICIOS</v>
          </cell>
          <cell r="C207" t="str">
            <v>ARRIENDO DE MAQUINAS Y EQUIPOS</v>
          </cell>
          <cell r="D207" t="str">
            <v>061</v>
          </cell>
          <cell r="E207">
            <v>-825069</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-1320852.7327589123</v>
          </cell>
          <cell r="AD207">
            <v>-1324022.7793175334</v>
          </cell>
          <cell r="AE207">
            <v>-1328089.9801420772</v>
          </cell>
          <cell r="AF207">
            <v>-1487396.9372139669</v>
          </cell>
          <cell r="AG207">
            <v>-1492156.6074130519</v>
          </cell>
          <cell r="AH207">
            <v>-1497080.724217515</v>
          </cell>
          <cell r="AI207">
            <v>-1580900.1795577065</v>
          </cell>
          <cell r="AJ207">
            <v>-1585484.7900784239</v>
          </cell>
          <cell r="AK207">
            <v>-1589924.1474906432</v>
          </cell>
          <cell r="AL207">
            <v>-1751741.6803850532</v>
          </cell>
          <cell r="AM207">
            <v>-1758047.9504344393</v>
          </cell>
          <cell r="AN207">
            <v>-1761915.6559253952</v>
          </cell>
          <cell r="AO207">
            <v>0</v>
          </cell>
          <cell r="AP207">
            <v>0</v>
          </cell>
          <cell r="AQ207">
            <v>0</v>
          </cell>
          <cell r="AR207">
            <v>0</v>
          </cell>
          <cell r="AS207">
            <v>0</v>
          </cell>
          <cell r="AT207">
            <v>0</v>
          </cell>
          <cell r="AU207">
            <v>0</v>
          </cell>
          <cell r="AV207">
            <v>-175886</v>
          </cell>
          <cell r="AW207">
            <v>-1642300</v>
          </cell>
          <cell r="AX207">
            <v>-902974</v>
          </cell>
          <cell r="AY207">
            <v>-34658</v>
          </cell>
          <cell r="AZ207">
            <v>-2293540</v>
          </cell>
          <cell r="BA207" t="str">
            <v>TDATA</v>
          </cell>
        </row>
        <row r="208">
          <cell r="A208" t="str">
            <v>100</v>
          </cell>
          <cell r="B208" t="str">
            <v>BIENES Y SERVICIOS</v>
          </cell>
          <cell r="C208" t="str">
            <v>ARRIENDO DE MAQUINAS Y EQUIPOS</v>
          </cell>
          <cell r="D208" t="str">
            <v>061</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cell r="AS208">
            <v>0</v>
          </cell>
          <cell r="AT208">
            <v>0</v>
          </cell>
          <cell r="AU208">
            <v>0</v>
          </cell>
          <cell r="AV208">
            <v>0</v>
          </cell>
          <cell r="AW208">
            <v>0</v>
          </cell>
          <cell r="AX208">
            <v>-3483950</v>
          </cell>
          <cell r="AY208">
            <v>0</v>
          </cell>
          <cell r="AZ208">
            <v>0</v>
          </cell>
          <cell r="BA208" t="str">
            <v>TDCTA</v>
          </cell>
        </row>
        <row r="209">
          <cell r="A209" t="str">
            <v>100</v>
          </cell>
          <cell r="B209" t="str">
            <v>BIENES Y SERVICIOS</v>
          </cell>
          <cell r="C209" t="str">
            <v>ARRIENDO DE MAQUINAS Y EQUIPOS</v>
          </cell>
          <cell r="D209" t="str">
            <v>061</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cell r="AS209">
            <v>0</v>
          </cell>
          <cell r="AT209">
            <v>0</v>
          </cell>
          <cell r="AU209">
            <v>-173036</v>
          </cell>
          <cell r="AV209">
            <v>0</v>
          </cell>
          <cell r="AW209">
            <v>0</v>
          </cell>
          <cell r="AX209">
            <v>0</v>
          </cell>
          <cell r="AY209">
            <v>0</v>
          </cell>
          <cell r="AZ209">
            <v>0</v>
          </cell>
          <cell r="BA209" t="str">
            <v>TECNO</v>
          </cell>
        </row>
        <row r="210">
          <cell r="A210" t="str">
            <v>100</v>
          </cell>
          <cell r="B210" t="str">
            <v>BIENES Y SERVICIOS</v>
          </cell>
          <cell r="C210" t="str">
            <v>ARRIENDO DE MAQUINAS Y EQUIPOS</v>
          </cell>
          <cell r="D210" t="str">
            <v>061</v>
          </cell>
          <cell r="E210">
            <v>0</v>
          </cell>
          <cell r="F210">
            <v>-868480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cell r="AS210">
            <v>0</v>
          </cell>
          <cell r="AT210">
            <v>0</v>
          </cell>
          <cell r="AU210">
            <v>0</v>
          </cell>
          <cell r="AV210">
            <v>0</v>
          </cell>
          <cell r="AW210">
            <v>0</v>
          </cell>
          <cell r="AX210">
            <v>0</v>
          </cell>
          <cell r="AY210">
            <v>0</v>
          </cell>
          <cell r="AZ210">
            <v>0</v>
          </cell>
          <cell r="BA210" t="str">
            <v>TELEM</v>
          </cell>
        </row>
        <row r="211">
          <cell r="A211" t="str">
            <v>100</v>
          </cell>
          <cell r="B211" t="str">
            <v>BIENES Y SERVICIOS</v>
          </cell>
          <cell r="C211" t="str">
            <v>ARRIENDO DE MAQUINAS Y EQUIPOS</v>
          </cell>
          <cell r="D211" t="str">
            <v>061</v>
          </cell>
          <cell r="E211">
            <v>-797644</v>
          </cell>
          <cell r="F211">
            <v>797644</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0</v>
          </cell>
          <cell r="AU211">
            <v>0</v>
          </cell>
          <cell r="AV211">
            <v>0</v>
          </cell>
          <cell r="AW211">
            <v>0</v>
          </cell>
          <cell r="AX211">
            <v>0</v>
          </cell>
          <cell r="AY211">
            <v>0</v>
          </cell>
          <cell r="AZ211">
            <v>0</v>
          </cell>
          <cell r="BA211" t="str">
            <v>TELEO</v>
          </cell>
        </row>
        <row r="212">
          <cell r="A212" t="str">
            <v>100</v>
          </cell>
          <cell r="B212" t="str">
            <v>BIENES Y SERVICIOS</v>
          </cell>
          <cell r="C212" t="str">
            <v>ARRIENDO DE MAQUINAS Y EQUIPOS</v>
          </cell>
          <cell r="D212" t="str">
            <v>061</v>
          </cell>
          <cell r="E212">
            <v>-3289676</v>
          </cell>
          <cell r="F212">
            <v>685641</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-819766.53173530358</v>
          </cell>
          <cell r="AD212">
            <v>-1350610.7986152067</v>
          </cell>
          <cell r="AE212">
            <v>-340798.85643310926</v>
          </cell>
          <cell r="AF212">
            <v>-1452695.9647659766</v>
          </cell>
          <cell r="AG212">
            <v>-1957999.2018695751</v>
          </cell>
          <cell r="AH212">
            <v>-1301232.6767268872</v>
          </cell>
          <cell r="AI212">
            <v>-1208282.063123438</v>
          </cell>
          <cell r="AJ212">
            <v>-1272375.3851618231</v>
          </cell>
          <cell r="AK212">
            <v>-1339734.9380522885</v>
          </cell>
          <cell r="AL212">
            <v>-1410941.850009768</v>
          </cell>
          <cell r="AM212">
            <v>-1486822.3027032916</v>
          </cell>
          <cell r="AN212">
            <v>-1564977.239044582</v>
          </cell>
          <cell r="AO212">
            <v>29717070</v>
          </cell>
          <cell r="AP212">
            <v>-16254390</v>
          </cell>
          <cell r="AQ212">
            <v>-18268274</v>
          </cell>
          <cell r="AR212">
            <v>-18041794</v>
          </cell>
          <cell r="AS212">
            <v>7409058</v>
          </cell>
          <cell r="AT212">
            <v>-1533560</v>
          </cell>
          <cell r="AU212">
            <v>-877432</v>
          </cell>
          <cell r="AV212">
            <v>-15018292</v>
          </cell>
          <cell r="AW212">
            <v>-13791506</v>
          </cell>
          <cell r="AX212">
            <v>-6477282</v>
          </cell>
          <cell r="AY212">
            <v>-109698</v>
          </cell>
          <cell r="AZ212">
            <v>-8162688</v>
          </cell>
          <cell r="BA212" t="str">
            <v>TEMPR</v>
          </cell>
        </row>
        <row r="213">
          <cell r="A213" t="str">
            <v>100</v>
          </cell>
          <cell r="B213" t="str">
            <v>BIENES Y SERVICIOS</v>
          </cell>
          <cell r="C213" t="str">
            <v>ARRIENDO DE OFICINAS</v>
          </cell>
          <cell r="D213" t="str">
            <v>037</v>
          </cell>
          <cell r="E213">
            <v>-62327</v>
          </cell>
          <cell r="F213">
            <v>-67316</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-122094</v>
          </cell>
          <cell r="AP213">
            <v>-159266</v>
          </cell>
          <cell r="AQ213">
            <v>-94246</v>
          </cell>
          <cell r="AR213">
            <v>-603240</v>
          </cell>
          <cell r="AS213">
            <v>-238036</v>
          </cell>
          <cell r="AT213">
            <v>-96830</v>
          </cell>
          <cell r="AU213">
            <v>-234480</v>
          </cell>
          <cell r="AV213">
            <v>-173966</v>
          </cell>
          <cell r="AW213">
            <v>-90300</v>
          </cell>
          <cell r="AX213">
            <v>-101662</v>
          </cell>
          <cell r="AY213">
            <v>-87280</v>
          </cell>
          <cell r="AZ213">
            <v>-90394</v>
          </cell>
          <cell r="BA213" t="str">
            <v>COMUN</v>
          </cell>
        </row>
        <row r="214">
          <cell r="A214" t="str">
            <v>100</v>
          </cell>
          <cell r="B214" t="str">
            <v>BIENES Y SERVICIOS</v>
          </cell>
          <cell r="C214" t="str">
            <v>ARRIENDO DE OFICINAS</v>
          </cell>
          <cell r="D214" t="str">
            <v>037</v>
          </cell>
          <cell r="E214">
            <v>-71418768</v>
          </cell>
          <cell r="F214">
            <v>-84757708</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cell r="AS214">
            <v>0</v>
          </cell>
          <cell r="AT214">
            <v>0</v>
          </cell>
          <cell r="AU214">
            <v>0</v>
          </cell>
          <cell r="AV214">
            <v>0</v>
          </cell>
          <cell r="AW214">
            <v>0</v>
          </cell>
          <cell r="AX214">
            <v>0</v>
          </cell>
          <cell r="AY214">
            <v>0</v>
          </cell>
          <cell r="AZ214">
            <v>0</v>
          </cell>
          <cell r="BA214" t="str">
            <v>EMPRE</v>
          </cell>
        </row>
        <row r="215">
          <cell r="A215" t="str">
            <v>100</v>
          </cell>
          <cell r="B215" t="str">
            <v>BIENES Y SERVICIOS</v>
          </cell>
          <cell r="C215" t="str">
            <v>ARRIENDO DE OFICINAS</v>
          </cell>
          <cell r="D215" t="str">
            <v>037</v>
          </cell>
          <cell r="E215">
            <v>-3395713</v>
          </cell>
          <cell r="F215">
            <v>-3445760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-6709776</v>
          </cell>
          <cell r="AP215">
            <v>-6730118</v>
          </cell>
          <cell r="AQ215">
            <v>-9075676</v>
          </cell>
          <cell r="AR215">
            <v>-7220000</v>
          </cell>
          <cell r="AS215">
            <v>-5997200</v>
          </cell>
          <cell r="AT215">
            <v>-6000000</v>
          </cell>
          <cell r="AU215">
            <v>-6000000</v>
          </cell>
          <cell r="AV215">
            <v>-6702172</v>
          </cell>
          <cell r="AW215">
            <v>-6735740</v>
          </cell>
          <cell r="AX215">
            <v>-6785370</v>
          </cell>
          <cell r="AY215">
            <v>-6803880</v>
          </cell>
          <cell r="AZ215">
            <v>-6805924</v>
          </cell>
          <cell r="BA215" t="str">
            <v>INFOE</v>
          </cell>
        </row>
        <row r="216">
          <cell r="A216" t="str">
            <v>100</v>
          </cell>
          <cell r="B216" t="str">
            <v>BIENES Y SERVICIOS</v>
          </cell>
          <cell r="C216" t="str">
            <v>ARRIENDO DE OFICINAS</v>
          </cell>
          <cell r="D216" t="str">
            <v>037</v>
          </cell>
          <cell r="E216">
            <v>-1204930</v>
          </cell>
          <cell r="F216">
            <v>-1203063</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-3900000</v>
          </cell>
          <cell r="AP216">
            <v>-3800000</v>
          </cell>
          <cell r="AQ216">
            <v>-3800000</v>
          </cell>
          <cell r="AR216">
            <v>-2354400</v>
          </cell>
          <cell r="AS216">
            <v>-2360000</v>
          </cell>
          <cell r="AT216">
            <v>0</v>
          </cell>
          <cell r="AU216">
            <v>-4720000</v>
          </cell>
          <cell r="AV216">
            <v>-2378190</v>
          </cell>
          <cell r="AW216">
            <v>-2390102</v>
          </cell>
          <cell r="AX216">
            <v>-2407712</v>
          </cell>
          <cell r="AY216">
            <v>-2414280</v>
          </cell>
          <cell r="AZ216">
            <v>-2415006</v>
          </cell>
          <cell r="BA216" t="str">
            <v>PANAL</v>
          </cell>
        </row>
        <row r="217">
          <cell r="A217" t="str">
            <v>100</v>
          </cell>
          <cell r="B217" t="str">
            <v>BIENES Y SERVICIOS</v>
          </cell>
          <cell r="C217" t="str">
            <v>ARRIENDO DE OFICINAS</v>
          </cell>
          <cell r="D217" t="str">
            <v>037</v>
          </cell>
          <cell r="E217">
            <v>-43890154</v>
          </cell>
          <cell r="F217">
            <v>-25811557</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-36624584.537275799</v>
          </cell>
          <cell r="AD217">
            <v>-36712483.540165253</v>
          </cell>
          <cell r="AE217">
            <v>-36832832.391347557</v>
          </cell>
          <cell r="AF217">
            <v>-42261335.826708168</v>
          </cell>
          <cell r="AG217">
            <v>-42396572.101353653</v>
          </cell>
          <cell r="AH217">
            <v>-42536480.789288111</v>
          </cell>
          <cell r="AI217">
            <v>-45378887.390092961</v>
          </cell>
          <cell r="AJ217">
            <v>-45510486.163524225</v>
          </cell>
          <cell r="AK217">
            <v>-45637915.524782091</v>
          </cell>
          <cell r="AL217">
            <v>-51159820.324511714</v>
          </cell>
          <cell r="AM217">
            <v>-51343995.677679956</v>
          </cell>
          <cell r="AN217">
            <v>-51456952.468170851</v>
          </cell>
          <cell r="AO217">
            <v>0</v>
          </cell>
          <cell r="AP217">
            <v>-69992820</v>
          </cell>
          <cell r="AQ217">
            <v>-72664434</v>
          </cell>
          <cell r="AR217">
            <v>98053254</v>
          </cell>
          <cell r="AS217">
            <v>-45074926</v>
          </cell>
          <cell r="AT217">
            <v>-16531074</v>
          </cell>
          <cell r="AU217">
            <v>-14644076</v>
          </cell>
          <cell r="AV217">
            <v>-20757344</v>
          </cell>
          <cell r="AW217">
            <v>-67281210</v>
          </cell>
          <cell r="AX217">
            <v>-35400000</v>
          </cell>
          <cell r="AY217">
            <v>-239875714</v>
          </cell>
          <cell r="AZ217">
            <v>-175510596</v>
          </cell>
          <cell r="BA217" t="str">
            <v>TDATA</v>
          </cell>
        </row>
        <row r="218">
          <cell r="A218" t="str">
            <v>100</v>
          </cell>
          <cell r="B218" t="str">
            <v>BIENES Y SERVICIOS</v>
          </cell>
          <cell r="C218" t="str">
            <v>ARRIENDO DE OFICINAS</v>
          </cell>
          <cell r="D218" t="str">
            <v>037</v>
          </cell>
          <cell r="E218">
            <v>-97368</v>
          </cell>
          <cell r="F218">
            <v>-97217</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-190254</v>
          </cell>
          <cell r="AS218">
            <v>-191200</v>
          </cell>
          <cell r="AT218">
            <v>0</v>
          </cell>
          <cell r="AU218">
            <v>0</v>
          </cell>
          <cell r="AV218">
            <v>-192178</v>
          </cell>
          <cell r="AW218">
            <v>-193140</v>
          </cell>
          <cell r="AX218">
            <v>-194562</v>
          </cell>
          <cell r="AY218">
            <v>-195094</v>
          </cell>
          <cell r="AZ218">
            <v>-195152</v>
          </cell>
          <cell r="BA218" t="str">
            <v>TDCTA</v>
          </cell>
        </row>
        <row r="219">
          <cell r="A219" t="str">
            <v>100</v>
          </cell>
          <cell r="B219" t="str">
            <v>BIENES Y SERVICIOS</v>
          </cell>
          <cell r="C219" t="str">
            <v>ARRIENDO DE OFICINAS</v>
          </cell>
          <cell r="D219" t="str">
            <v>037</v>
          </cell>
          <cell r="E219">
            <v>-97368</v>
          </cell>
          <cell r="F219">
            <v>-97217</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-3600000</v>
          </cell>
          <cell r="AP219">
            <v>-3600000</v>
          </cell>
          <cell r="AQ219">
            <v>-3600000</v>
          </cell>
          <cell r="AR219">
            <v>-1314000</v>
          </cell>
          <cell r="AS219">
            <v>-191200</v>
          </cell>
          <cell r="AT219">
            <v>0</v>
          </cell>
          <cell r="AU219">
            <v>0</v>
          </cell>
          <cell r="AV219">
            <v>-192178</v>
          </cell>
          <cell r="AW219">
            <v>-193140</v>
          </cell>
          <cell r="AX219">
            <v>-194562</v>
          </cell>
          <cell r="AY219">
            <v>-195094</v>
          </cell>
          <cell r="AZ219">
            <v>-195152</v>
          </cell>
          <cell r="BA219" t="str">
            <v>TECNO</v>
          </cell>
        </row>
        <row r="220">
          <cell r="A220" t="str">
            <v>100</v>
          </cell>
          <cell r="B220" t="str">
            <v>BIENES Y SERVICIOS</v>
          </cell>
          <cell r="C220" t="str">
            <v>ARRIENDO DE OFICINAS</v>
          </cell>
          <cell r="D220" t="str">
            <v>037</v>
          </cell>
          <cell r="E220">
            <v>-71418768</v>
          </cell>
          <cell r="F220">
            <v>-84757708</v>
          </cell>
          <cell r="G220">
            <v>0</v>
          </cell>
          <cell r="H220">
            <v>0</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-71419242.733737662</v>
          </cell>
          <cell r="AD220">
            <v>-78772495.882165283</v>
          </cell>
          <cell r="AE220">
            <v>-103610410.11514895</v>
          </cell>
          <cell r="AF220">
            <v>-104676530.06920466</v>
          </cell>
          <cell r="AG220">
            <v>-122848897.21023326</v>
          </cell>
          <cell r="AH220">
            <v>-92071843.54942137</v>
          </cell>
          <cell r="AI220">
            <v>-148676263.74369279</v>
          </cell>
          <cell r="AJ220">
            <v>-102170077.11819948</v>
          </cell>
          <cell r="AK220">
            <v>-107578961.00083698</v>
          </cell>
          <cell r="AL220">
            <v>-113296782.77803142</v>
          </cell>
          <cell r="AM220">
            <v>-119389883.75583398</v>
          </cell>
          <cell r="AN220">
            <v>-125635168.57510167</v>
          </cell>
          <cell r="AO220">
            <v>-172867292</v>
          </cell>
          <cell r="AP220">
            <v>-113145154</v>
          </cell>
          <cell r="AQ220">
            <v>-366387588</v>
          </cell>
          <cell r="AR220">
            <v>-142185586</v>
          </cell>
          <cell r="AS220">
            <v>-392027196</v>
          </cell>
          <cell r="AT220">
            <v>-327879078</v>
          </cell>
          <cell r="AU220">
            <v>-162768812</v>
          </cell>
          <cell r="AV220">
            <v>-26761980</v>
          </cell>
          <cell r="AW220">
            <v>-393354370</v>
          </cell>
          <cell r="AX220">
            <v>-217892496</v>
          </cell>
          <cell r="AY220">
            <v>-206725506</v>
          </cell>
          <cell r="AZ220">
            <v>-231693352</v>
          </cell>
          <cell r="BA220" t="str">
            <v>TEMPR</v>
          </cell>
        </row>
        <row r="221">
          <cell r="A221" t="str">
            <v>100</v>
          </cell>
          <cell r="B221" t="str">
            <v>BIENES Y SERVICIOS</v>
          </cell>
          <cell r="C221" t="str">
            <v>ARRIENDO DE VEHICULOS</v>
          </cell>
          <cell r="D221" t="str">
            <v>063</v>
          </cell>
          <cell r="E221">
            <v>0</v>
          </cell>
          <cell r="F221">
            <v>-693660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cell r="AS221">
            <v>0</v>
          </cell>
          <cell r="AT221">
            <v>0</v>
          </cell>
          <cell r="AU221">
            <v>0</v>
          </cell>
          <cell r="AV221">
            <v>0</v>
          </cell>
          <cell r="AW221">
            <v>0</v>
          </cell>
          <cell r="AX221">
            <v>0</v>
          </cell>
          <cell r="AY221">
            <v>0</v>
          </cell>
          <cell r="AZ221">
            <v>0</v>
          </cell>
          <cell r="BA221" t="str">
            <v>DATA</v>
          </cell>
        </row>
        <row r="222">
          <cell r="A222" t="str">
            <v>100</v>
          </cell>
          <cell r="B222" t="str">
            <v>BIENES Y SERVICIOS</v>
          </cell>
          <cell r="C222" t="str">
            <v>ARRIENDO DE VEHICULOS</v>
          </cell>
          <cell r="D222" t="str">
            <v>063</v>
          </cell>
          <cell r="E222">
            <v>-31773107</v>
          </cell>
          <cell r="F222">
            <v>-32875664</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cell r="AS222">
            <v>0</v>
          </cell>
          <cell r="AT222">
            <v>0</v>
          </cell>
          <cell r="AU222">
            <v>0</v>
          </cell>
          <cell r="AV222">
            <v>0</v>
          </cell>
          <cell r="AW222">
            <v>0</v>
          </cell>
          <cell r="AX222">
            <v>0</v>
          </cell>
          <cell r="AY222">
            <v>0</v>
          </cell>
          <cell r="AZ222">
            <v>0</v>
          </cell>
          <cell r="BA222" t="str">
            <v>EMPRE</v>
          </cell>
        </row>
        <row r="223">
          <cell r="A223" t="str">
            <v>100</v>
          </cell>
          <cell r="B223" t="str">
            <v>BIENES Y SERVICIOS</v>
          </cell>
          <cell r="C223" t="str">
            <v>ARRIENDO DE VEHICULOS</v>
          </cell>
          <cell r="D223" t="str">
            <v>063</v>
          </cell>
          <cell r="E223">
            <v>-691714</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cell r="AS223">
            <v>0</v>
          </cell>
          <cell r="AT223">
            <v>0</v>
          </cell>
          <cell r="AU223">
            <v>0</v>
          </cell>
          <cell r="AV223">
            <v>-5262</v>
          </cell>
          <cell r="AW223">
            <v>0</v>
          </cell>
          <cell r="AX223">
            <v>0</v>
          </cell>
          <cell r="AY223">
            <v>0</v>
          </cell>
          <cell r="AZ223">
            <v>0</v>
          </cell>
          <cell r="BA223" t="str">
            <v>INFOE</v>
          </cell>
        </row>
        <row r="224">
          <cell r="A224" t="str">
            <v>100</v>
          </cell>
          <cell r="B224" t="str">
            <v>BIENES Y SERVICIOS</v>
          </cell>
          <cell r="C224" t="str">
            <v>ARRIENDO DE VEHICULOS</v>
          </cell>
          <cell r="D224" t="str">
            <v>063</v>
          </cell>
          <cell r="E224">
            <v>-8830012</v>
          </cell>
          <cell r="F224">
            <v>-3836888</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-4723210.7458064519</v>
          </cell>
          <cell r="AD224">
            <v>-4734546.4515963867</v>
          </cell>
          <cell r="AE224">
            <v>-4749367.1722134883</v>
          </cell>
          <cell r="AF224">
            <v>-5356001.9819689048</v>
          </cell>
          <cell r="AG224">
            <v>-5373141.1883112071</v>
          </cell>
          <cell r="AH224">
            <v>-5390872.5542326337</v>
          </cell>
          <cell r="AI224">
            <v>-5709549.152807436</v>
          </cell>
          <cell r="AJ224">
            <v>-5726106.8453505766</v>
          </cell>
          <cell r="AK224">
            <v>-5742139.9445175575</v>
          </cell>
          <cell r="AL224">
            <v>-6358621.9959598146</v>
          </cell>
          <cell r="AM224">
            <v>-6381513.0351452706</v>
          </cell>
          <cell r="AN224">
            <v>-6395552.3638225896</v>
          </cell>
          <cell r="AO224">
            <v>0</v>
          </cell>
          <cell r="AP224">
            <v>0</v>
          </cell>
          <cell r="AQ224">
            <v>0</v>
          </cell>
          <cell r="AR224">
            <v>0</v>
          </cell>
          <cell r="AS224">
            <v>0</v>
          </cell>
          <cell r="AT224">
            <v>0</v>
          </cell>
          <cell r="AU224">
            <v>0</v>
          </cell>
          <cell r="AV224">
            <v>-103528</v>
          </cell>
          <cell r="AW224">
            <v>-3484284</v>
          </cell>
          <cell r="AX224">
            <v>-6285884</v>
          </cell>
          <cell r="AY224">
            <v>-12837378</v>
          </cell>
          <cell r="AZ224">
            <v>-27207988</v>
          </cell>
          <cell r="BA224" t="str">
            <v>TDATA</v>
          </cell>
        </row>
        <row r="225">
          <cell r="A225" t="str">
            <v>100</v>
          </cell>
          <cell r="B225" t="str">
            <v>BIENES Y SERVICIOS</v>
          </cell>
          <cell r="C225" t="str">
            <v>ARRIENDO DE VEHICULOS</v>
          </cell>
          <cell r="D225" t="str">
            <v>063</v>
          </cell>
          <cell r="E225">
            <v>0</v>
          </cell>
          <cell r="F225">
            <v>-7620</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T225">
            <v>0</v>
          </cell>
          <cell r="AU225">
            <v>0</v>
          </cell>
          <cell r="AV225">
            <v>-176042</v>
          </cell>
          <cell r="AW225">
            <v>0</v>
          </cell>
          <cell r="AX225">
            <v>0</v>
          </cell>
          <cell r="AY225">
            <v>0</v>
          </cell>
          <cell r="AZ225">
            <v>0</v>
          </cell>
          <cell r="BA225" t="str">
            <v>TECNO</v>
          </cell>
        </row>
        <row r="226">
          <cell r="A226" t="str">
            <v>100</v>
          </cell>
          <cell r="B226" t="str">
            <v>BIENES Y SERVICIOS</v>
          </cell>
          <cell r="C226" t="str">
            <v>ARRIENDO DE VEHICULOS</v>
          </cell>
          <cell r="D226" t="str">
            <v>063</v>
          </cell>
          <cell r="E226">
            <v>0</v>
          </cell>
          <cell r="F226">
            <v>-7158992</v>
          </cell>
          <cell r="G226">
            <v>0</v>
          </cell>
          <cell r="H226">
            <v>0</v>
          </cell>
          <cell r="I226">
            <v>0</v>
          </cell>
          <cell r="J226">
            <v>0</v>
          </cell>
          <cell r="K226">
            <v>0</v>
          </cell>
          <cell r="L226">
            <v>0</v>
          </cell>
          <cell r="M226">
            <v>0</v>
          </cell>
          <cell r="N226">
            <v>0</v>
          </cell>
          <cell r="O226">
            <v>0</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cell r="AS226">
            <v>0</v>
          </cell>
          <cell r="AT226">
            <v>0</v>
          </cell>
          <cell r="AU226">
            <v>0</v>
          </cell>
          <cell r="AV226">
            <v>0</v>
          </cell>
          <cell r="AW226">
            <v>0</v>
          </cell>
          <cell r="AX226">
            <v>0</v>
          </cell>
          <cell r="AY226">
            <v>0</v>
          </cell>
          <cell r="AZ226">
            <v>0</v>
          </cell>
          <cell r="BA226" t="str">
            <v>TELEM</v>
          </cell>
        </row>
        <row r="227">
          <cell r="A227" t="str">
            <v>100</v>
          </cell>
          <cell r="B227" t="str">
            <v>BIENES Y SERVICIOS</v>
          </cell>
          <cell r="C227" t="str">
            <v>ARRIENDO DE VEHICULOS</v>
          </cell>
          <cell r="D227" t="str">
            <v>063</v>
          </cell>
          <cell r="E227">
            <v>-3449895</v>
          </cell>
          <cell r="F227">
            <v>3449895</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0</v>
          </cell>
          <cell r="Y227">
            <v>0</v>
          </cell>
          <cell r="Z227">
            <v>0</v>
          </cell>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cell r="AS227">
            <v>0</v>
          </cell>
          <cell r="AT227">
            <v>0</v>
          </cell>
          <cell r="AU227">
            <v>0</v>
          </cell>
          <cell r="AV227">
            <v>0</v>
          </cell>
          <cell r="AW227">
            <v>0</v>
          </cell>
          <cell r="AX227">
            <v>0</v>
          </cell>
          <cell r="AY227">
            <v>0</v>
          </cell>
          <cell r="AZ227">
            <v>0</v>
          </cell>
          <cell r="BA227" t="str">
            <v>TELEO</v>
          </cell>
        </row>
        <row r="228">
          <cell r="A228" t="str">
            <v>100</v>
          </cell>
          <cell r="B228" t="str">
            <v>BIENES Y SERVICIOS</v>
          </cell>
          <cell r="C228" t="str">
            <v>ARRIENDO DE VEHICULOS</v>
          </cell>
          <cell r="D228" t="str">
            <v>063</v>
          </cell>
          <cell r="E228">
            <v>-35223002</v>
          </cell>
          <cell r="F228">
            <v>-30119429</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cell r="AA228">
            <v>0</v>
          </cell>
          <cell r="AB228">
            <v>0</v>
          </cell>
          <cell r="AC228">
            <v>-26623674.567970455</v>
          </cell>
          <cell r="AD228">
            <v>-26169747.984228019</v>
          </cell>
          <cell r="AE228">
            <v>-30313385.049456313</v>
          </cell>
          <cell r="AF228">
            <v>-29278303.706647165</v>
          </cell>
          <cell r="AG228">
            <v>-31071072.323279519</v>
          </cell>
          <cell r="AH228">
            <v>-20938497.702864386</v>
          </cell>
          <cell r="AI228">
            <v>-22064570.109324444</v>
          </cell>
          <cell r="AJ228">
            <v>-23234985.230773553</v>
          </cell>
          <cell r="AK228">
            <v>-24465045.348890699</v>
          </cell>
          <cell r="AL228">
            <v>-25765362.509184252</v>
          </cell>
          <cell r="AM228">
            <v>-27151023.704928186</v>
          </cell>
          <cell r="AN228">
            <v>-28571293.75493297</v>
          </cell>
          <cell r="AO228">
            <v>-57146678</v>
          </cell>
          <cell r="AP228">
            <v>-56037010</v>
          </cell>
          <cell r="AQ228">
            <v>-65047234</v>
          </cell>
          <cell r="AR228">
            <v>-62569000</v>
          </cell>
          <cell r="AS228">
            <v>-67271464</v>
          </cell>
          <cell r="AT228">
            <v>-66631134</v>
          </cell>
          <cell r="AU228">
            <v>-64783166</v>
          </cell>
          <cell r="AV228">
            <v>-52739506</v>
          </cell>
          <cell r="AW228">
            <v>-92686300</v>
          </cell>
          <cell r="AX228">
            <v>-74534340</v>
          </cell>
          <cell r="AY228">
            <v>-80434944</v>
          </cell>
          <cell r="AZ228">
            <v>-79905828</v>
          </cell>
          <cell r="BA228" t="str">
            <v>TEMPR</v>
          </cell>
        </row>
        <row r="229">
          <cell r="A229" t="str">
            <v>100</v>
          </cell>
          <cell r="B229" t="str">
            <v>BIENES Y SERVICIOS</v>
          </cell>
          <cell r="C229" t="str">
            <v>ASESORIAS</v>
          </cell>
          <cell r="D229" t="str">
            <v>021</v>
          </cell>
          <cell r="E229">
            <v>-265058</v>
          </cell>
          <cell r="F229">
            <v>-264236</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-10000000</v>
          </cell>
          <cell r="AP229">
            <v>-10000000</v>
          </cell>
          <cell r="AQ229">
            <v>-17241098</v>
          </cell>
          <cell r="AR229">
            <v>-10000000</v>
          </cell>
          <cell r="AS229">
            <v>30000000</v>
          </cell>
          <cell r="AT229">
            <v>0</v>
          </cell>
          <cell r="AU229">
            <v>0</v>
          </cell>
          <cell r="AV229">
            <v>0</v>
          </cell>
          <cell r="AW229">
            <v>-467680</v>
          </cell>
          <cell r="AX229">
            <v>0</v>
          </cell>
          <cell r="AY229">
            <v>0</v>
          </cell>
          <cell r="AZ229">
            <v>-5002298</v>
          </cell>
          <cell r="BA229" t="str">
            <v>COMUN</v>
          </cell>
        </row>
        <row r="230">
          <cell r="A230" t="str">
            <v>100</v>
          </cell>
          <cell r="B230" t="str">
            <v>BIENES Y SERVICIOS</v>
          </cell>
          <cell r="C230" t="str">
            <v>ASESORIAS</v>
          </cell>
          <cell r="D230" t="str">
            <v>021</v>
          </cell>
          <cell r="E230">
            <v>-3973057</v>
          </cell>
          <cell r="F230">
            <v>-1616757</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v>
          </cell>
          <cell r="Y230">
            <v>0</v>
          </cell>
          <cell r="Z230">
            <v>0</v>
          </cell>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cell r="AS230">
            <v>0</v>
          </cell>
          <cell r="AT230">
            <v>0</v>
          </cell>
          <cell r="AU230">
            <v>0</v>
          </cell>
          <cell r="AV230">
            <v>0</v>
          </cell>
          <cell r="AW230">
            <v>0</v>
          </cell>
          <cell r="AX230">
            <v>0</v>
          </cell>
          <cell r="AY230">
            <v>0</v>
          </cell>
          <cell r="AZ230">
            <v>0</v>
          </cell>
          <cell r="BA230" t="str">
            <v>DATA</v>
          </cell>
        </row>
        <row r="231">
          <cell r="A231" t="str">
            <v>100</v>
          </cell>
          <cell r="B231" t="str">
            <v>BIENES Y SERVICIOS</v>
          </cell>
          <cell r="C231" t="str">
            <v>ASESORIAS</v>
          </cell>
          <cell r="D231" t="str">
            <v>021</v>
          </cell>
          <cell r="E231">
            <v>-6427342</v>
          </cell>
          <cell r="F231">
            <v>-4237701</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v>
          </cell>
          <cell r="Y231">
            <v>0</v>
          </cell>
          <cell r="Z231">
            <v>0</v>
          </cell>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cell r="AS231">
            <v>0</v>
          </cell>
          <cell r="AT231">
            <v>0</v>
          </cell>
          <cell r="AU231">
            <v>0</v>
          </cell>
          <cell r="AV231">
            <v>0</v>
          </cell>
          <cell r="AW231">
            <v>0</v>
          </cell>
          <cell r="AX231">
            <v>0</v>
          </cell>
          <cell r="AY231">
            <v>0</v>
          </cell>
          <cell r="AZ231">
            <v>0</v>
          </cell>
          <cell r="BA231" t="str">
            <v>EMPRE</v>
          </cell>
        </row>
        <row r="232">
          <cell r="A232" t="str">
            <v>100</v>
          </cell>
          <cell r="B232" t="str">
            <v>BIENES Y SERVICIOS</v>
          </cell>
          <cell r="C232" t="str">
            <v>ASESORIAS</v>
          </cell>
          <cell r="D232" t="str">
            <v>021</v>
          </cell>
          <cell r="E232">
            <v>0</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-3500294</v>
          </cell>
          <cell r="AS232">
            <v>-5787060</v>
          </cell>
          <cell r="AT232">
            <v>-4000</v>
          </cell>
          <cell r="AU232">
            <v>-13000</v>
          </cell>
          <cell r="AV232">
            <v>-18000</v>
          </cell>
          <cell r="AW232">
            <v>-20000</v>
          </cell>
          <cell r="AX232">
            <v>0</v>
          </cell>
          <cell r="AY232">
            <v>0</v>
          </cell>
          <cell r="AZ232">
            <v>0</v>
          </cell>
          <cell r="BA232" t="str">
            <v>INFOE</v>
          </cell>
        </row>
        <row r="233">
          <cell r="A233" t="str">
            <v>100</v>
          </cell>
          <cell r="B233" t="str">
            <v>BIENES Y SERVICIOS</v>
          </cell>
          <cell r="C233" t="str">
            <v>ASESORIAS</v>
          </cell>
          <cell r="D233" t="str">
            <v>021</v>
          </cell>
          <cell r="E233">
            <v>0</v>
          </cell>
          <cell r="F233">
            <v>0</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cell r="AS233">
            <v>0</v>
          </cell>
          <cell r="AT233">
            <v>0</v>
          </cell>
          <cell r="AU233">
            <v>0</v>
          </cell>
          <cell r="AV233">
            <v>-1538956</v>
          </cell>
          <cell r="AW233">
            <v>0</v>
          </cell>
          <cell r="AX233">
            <v>0</v>
          </cell>
          <cell r="AY233">
            <v>0</v>
          </cell>
          <cell r="AZ233">
            <v>0</v>
          </cell>
          <cell r="BA233" t="str">
            <v>INTER</v>
          </cell>
        </row>
        <row r="234">
          <cell r="A234" t="str">
            <v>100</v>
          </cell>
          <cell r="B234" t="str">
            <v>BIENES Y SERVICIOS</v>
          </cell>
          <cell r="C234" t="str">
            <v>ASESORIAS</v>
          </cell>
          <cell r="D234" t="str">
            <v>021</v>
          </cell>
          <cell r="E234">
            <v>0</v>
          </cell>
          <cell r="F234">
            <v>0</v>
          </cell>
          <cell r="G234">
            <v>0</v>
          </cell>
          <cell r="H234">
            <v>0</v>
          </cell>
          <cell r="I234">
            <v>0</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-63080</v>
          </cell>
          <cell r="AP234">
            <v>0</v>
          </cell>
          <cell r="AQ234">
            <v>0</v>
          </cell>
          <cell r="AR234">
            <v>0</v>
          </cell>
          <cell r="AS234">
            <v>-1246144</v>
          </cell>
          <cell r="AT234">
            <v>0</v>
          </cell>
          <cell r="AU234">
            <v>-2601206</v>
          </cell>
          <cell r="AV234">
            <v>0</v>
          </cell>
          <cell r="AW234">
            <v>0</v>
          </cell>
          <cell r="AX234">
            <v>0</v>
          </cell>
          <cell r="AY234">
            <v>0</v>
          </cell>
          <cell r="AZ234">
            <v>0</v>
          </cell>
          <cell r="BA234" t="str">
            <v>PANAL</v>
          </cell>
        </row>
        <row r="235">
          <cell r="A235" t="str">
            <v>100</v>
          </cell>
          <cell r="B235" t="str">
            <v>BIENES Y SERVICIOS</v>
          </cell>
          <cell r="C235" t="str">
            <v>ASESORIAS</v>
          </cell>
          <cell r="D235" t="str">
            <v>021</v>
          </cell>
          <cell r="E235">
            <v>-12462844</v>
          </cell>
          <cell r="F235">
            <v>-3751886</v>
          </cell>
          <cell r="G235">
            <v>0</v>
          </cell>
          <cell r="H235">
            <v>0</v>
          </cell>
          <cell r="I235">
            <v>0</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cell r="AA235">
            <v>0</v>
          </cell>
          <cell r="AB235">
            <v>0</v>
          </cell>
          <cell r="AC235">
            <v>-38216819.361873515</v>
          </cell>
          <cell r="AD235">
            <v>-38308539.728342012</v>
          </cell>
          <cell r="AE235">
            <v>-38441783.383887999</v>
          </cell>
          <cell r="AF235">
            <v>-48824962.288475841</v>
          </cell>
          <cell r="AG235">
            <v>-45892254.085744061</v>
          </cell>
          <cell r="AH235">
            <v>-45631619.84150324</v>
          </cell>
          <cell r="AI235">
            <v>-49122710.079976603</v>
          </cell>
          <cell r="AJ235">
            <v>-49265165.93920853</v>
          </cell>
          <cell r="AK235">
            <v>-49819031.232290789</v>
          </cell>
          <cell r="AL235">
            <v>-56001973.050487496</v>
          </cell>
          <cell r="AM235">
            <v>-57045661.058512561</v>
          </cell>
          <cell r="AN235">
            <v>-56327228.02980689</v>
          </cell>
          <cell r="AO235">
            <v>0</v>
          </cell>
          <cell r="AP235">
            <v>0</v>
          </cell>
          <cell r="AQ235">
            <v>0</v>
          </cell>
          <cell r="AR235">
            <v>0</v>
          </cell>
          <cell r="AS235">
            <v>0</v>
          </cell>
          <cell r="AT235">
            <v>0</v>
          </cell>
          <cell r="AU235">
            <v>0</v>
          </cell>
          <cell r="AV235">
            <v>0</v>
          </cell>
          <cell r="AW235">
            <v>0</v>
          </cell>
          <cell r="AX235">
            <v>-3426624</v>
          </cell>
          <cell r="AY235">
            <v>0</v>
          </cell>
          <cell r="AZ235">
            <v>3426624</v>
          </cell>
          <cell r="BA235" t="str">
            <v>TDATA</v>
          </cell>
        </row>
        <row r="236">
          <cell r="A236" t="str">
            <v>100</v>
          </cell>
          <cell r="B236" t="str">
            <v>BIENES Y SERVICIOS</v>
          </cell>
          <cell r="C236" t="str">
            <v>ASESORIAS</v>
          </cell>
          <cell r="D236" t="str">
            <v>021</v>
          </cell>
          <cell r="E236">
            <v>0</v>
          </cell>
          <cell r="F236">
            <v>0</v>
          </cell>
          <cell r="G236">
            <v>0</v>
          </cell>
          <cell r="H236">
            <v>0</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-4029538</v>
          </cell>
          <cell r="AR236">
            <v>-18217334</v>
          </cell>
          <cell r="AS236">
            <v>31990</v>
          </cell>
          <cell r="AT236">
            <v>0</v>
          </cell>
          <cell r="AU236">
            <v>0</v>
          </cell>
          <cell r="AV236">
            <v>0</v>
          </cell>
          <cell r="AW236">
            <v>0</v>
          </cell>
          <cell r="AX236">
            <v>0</v>
          </cell>
          <cell r="AY236">
            <v>0</v>
          </cell>
          <cell r="AZ236">
            <v>0</v>
          </cell>
          <cell r="BA236" t="str">
            <v>TDCTA</v>
          </cell>
        </row>
        <row r="237">
          <cell r="A237" t="str">
            <v>100</v>
          </cell>
          <cell r="B237" t="str">
            <v>BIENES Y SERVICIOS</v>
          </cell>
          <cell r="C237" t="str">
            <v>ASESORIAS</v>
          </cell>
          <cell r="D237" t="str">
            <v>021</v>
          </cell>
          <cell r="E237">
            <v>0</v>
          </cell>
          <cell r="F237">
            <v>0</v>
          </cell>
          <cell r="G237">
            <v>0</v>
          </cell>
          <cell r="H237">
            <v>0</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-9073092</v>
          </cell>
          <cell r="AP237">
            <v>-13026744</v>
          </cell>
          <cell r="AQ237">
            <v>-7725806</v>
          </cell>
          <cell r="AR237">
            <v>-7719022</v>
          </cell>
          <cell r="AS237">
            <v>275838</v>
          </cell>
          <cell r="AT237">
            <v>-4556558</v>
          </cell>
          <cell r="AU237">
            <v>0</v>
          </cell>
          <cell r="AV237">
            <v>0</v>
          </cell>
          <cell r="AW237">
            <v>0</v>
          </cell>
          <cell r="AX237">
            <v>0</v>
          </cell>
          <cell r="AY237">
            <v>-1224532</v>
          </cell>
          <cell r="AZ237">
            <v>0</v>
          </cell>
          <cell r="BA237" t="str">
            <v>TECNO</v>
          </cell>
        </row>
        <row r="238">
          <cell r="A238" t="str">
            <v>100</v>
          </cell>
          <cell r="B238" t="str">
            <v>BIENES Y SERVICIOS</v>
          </cell>
          <cell r="C238" t="str">
            <v>ASESORIAS</v>
          </cell>
          <cell r="D238" t="str">
            <v>021</v>
          </cell>
          <cell r="E238">
            <v>0</v>
          </cell>
          <cell r="F238">
            <v>1069825</v>
          </cell>
          <cell r="G238">
            <v>0</v>
          </cell>
          <cell r="H238">
            <v>0</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cell r="AS238">
            <v>0</v>
          </cell>
          <cell r="AT238">
            <v>0</v>
          </cell>
          <cell r="AU238">
            <v>0</v>
          </cell>
          <cell r="AV238">
            <v>0</v>
          </cell>
          <cell r="AW238">
            <v>0</v>
          </cell>
          <cell r="AX238">
            <v>0</v>
          </cell>
          <cell r="AY238">
            <v>0</v>
          </cell>
          <cell r="AZ238">
            <v>0</v>
          </cell>
          <cell r="BA238" t="str">
            <v>TELEM</v>
          </cell>
        </row>
        <row r="239">
          <cell r="A239" t="str">
            <v>100</v>
          </cell>
          <cell r="B239" t="str">
            <v>BIENES Y SERVICIOS</v>
          </cell>
          <cell r="C239" t="str">
            <v>ASESORIAS</v>
          </cell>
          <cell r="D239" t="str">
            <v>021</v>
          </cell>
          <cell r="E239">
            <v>4951402</v>
          </cell>
          <cell r="F239">
            <v>-4951402</v>
          </cell>
          <cell r="G239">
            <v>0</v>
          </cell>
          <cell r="H239">
            <v>0</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cell r="AS239">
            <v>0</v>
          </cell>
          <cell r="AT239">
            <v>0</v>
          </cell>
          <cell r="AU239">
            <v>0</v>
          </cell>
          <cell r="AV239">
            <v>0</v>
          </cell>
          <cell r="AW239">
            <v>0</v>
          </cell>
          <cell r="AX239">
            <v>0</v>
          </cell>
          <cell r="AY239">
            <v>0</v>
          </cell>
          <cell r="AZ239">
            <v>0</v>
          </cell>
          <cell r="BA239" t="str">
            <v>TELEO</v>
          </cell>
        </row>
        <row r="240">
          <cell r="A240" t="str">
            <v>100</v>
          </cell>
          <cell r="B240" t="str">
            <v>BIENES Y SERVICIOS</v>
          </cell>
          <cell r="C240" t="str">
            <v>ASESORIAS</v>
          </cell>
          <cell r="D240" t="str">
            <v>021</v>
          </cell>
          <cell r="E240">
            <v>-5448997</v>
          </cell>
          <cell r="F240">
            <v>-10805860</v>
          </cell>
          <cell r="G240">
            <v>0</v>
          </cell>
          <cell r="H240">
            <v>0</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C240">
            <v>0</v>
          </cell>
          <cell r="AD240">
            <v>0</v>
          </cell>
          <cell r="AE240">
            <v>-3095773.2437207815</v>
          </cell>
          <cell r="AF240">
            <v>-3090363.5539628845</v>
          </cell>
          <cell r="AG240">
            <v>-3411043.1245665005</v>
          </cell>
          <cell r="AH240">
            <v>-1851781.7934672039</v>
          </cell>
          <cell r="AI240">
            <v>-2201973.239423424</v>
          </cell>
          <cell r="AJ240">
            <v>-2054881.0727686477</v>
          </cell>
          <cell r="AK240">
            <v>-2163666.4767610226</v>
          </cell>
          <cell r="AL240">
            <v>-2278665.3500008676</v>
          </cell>
          <cell r="AM240">
            <v>-2401211.9725239142</v>
          </cell>
          <cell r="AN240">
            <v>-2527431.8768886346</v>
          </cell>
          <cell r="AO240">
            <v>-34690306</v>
          </cell>
          <cell r="AP240">
            <v>-16892644</v>
          </cell>
          <cell r="AQ240">
            <v>-12002010</v>
          </cell>
          <cell r="AR240">
            <v>-9464600</v>
          </cell>
          <cell r="AS240">
            <v>-35904688</v>
          </cell>
          <cell r="AT240">
            <v>-35986864</v>
          </cell>
          <cell r="AU240">
            <v>-53722924</v>
          </cell>
          <cell r="AV240">
            <v>-49232108</v>
          </cell>
          <cell r="AW240">
            <v>-43230768</v>
          </cell>
          <cell r="AX240">
            <v>-45060514</v>
          </cell>
          <cell r="AY240">
            <v>-50567096</v>
          </cell>
          <cell r="AZ240">
            <v>-149459928</v>
          </cell>
          <cell r="BA240" t="str">
            <v>TEMPR</v>
          </cell>
        </row>
        <row r="241">
          <cell r="A241" t="str">
            <v>100</v>
          </cell>
          <cell r="B241" t="str">
            <v>BIENES Y SERVICIOS</v>
          </cell>
          <cell r="C241" t="str">
            <v>AYUDAS MEDICAS AL PERSONAL</v>
          </cell>
          <cell r="D241" t="str">
            <v>023</v>
          </cell>
          <cell r="E241">
            <v>-4822891</v>
          </cell>
          <cell r="F241">
            <v>-4822891</v>
          </cell>
          <cell r="G241">
            <v>0</v>
          </cell>
          <cell r="H241">
            <v>0</v>
          </cell>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cell r="AS241">
            <v>0</v>
          </cell>
          <cell r="AT241">
            <v>0</v>
          </cell>
          <cell r="AU241">
            <v>0</v>
          </cell>
          <cell r="AV241">
            <v>0</v>
          </cell>
          <cell r="AW241">
            <v>0</v>
          </cell>
          <cell r="AX241">
            <v>0</v>
          </cell>
          <cell r="AY241">
            <v>0</v>
          </cell>
          <cell r="AZ241">
            <v>0</v>
          </cell>
          <cell r="BA241" t="str">
            <v>DATA</v>
          </cell>
        </row>
        <row r="242">
          <cell r="A242" t="str">
            <v>100</v>
          </cell>
          <cell r="B242" t="str">
            <v>BIENES Y SERVICIOS</v>
          </cell>
          <cell r="C242" t="str">
            <v>AYUDAS MEDICAS AL PERSONAL</v>
          </cell>
          <cell r="D242" t="str">
            <v>023</v>
          </cell>
          <cell r="E242">
            <v>-12036967</v>
          </cell>
          <cell r="F242">
            <v>-12039111</v>
          </cell>
          <cell r="G242">
            <v>0</v>
          </cell>
          <cell r="H242">
            <v>0</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cell r="AS242">
            <v>0</v>
          </cell>
          <cell r="AT242">
            <v>0</v>
          </cell>
          <cell r="AU242">
            <v>0</v>
          </cell>
          <cell r="AV242">
            <v>0</v>
          </cell>
          <cell r="AW242">
            <v>0</v>
          </cell>
          <cell r="AX242">
            <v>0</v>
          </cell>
          <cell r="AY242">
            <v>0</v>
          </cell>
          <cell r="AZ242">
            <v>0</v>
          </cell>
          <cell r="BA242" t="str">
            <v>EMPRE</v>
          </cell>
        </row>
        <row r="243">
          <cell r="A243" t="str">
            <v>100</v>
          </cell>
          <cell r="B243" t="str">
            <v>BIENES Y SERVICIOS</v>
          </cell>
          <cell r="C243" t="str">
            <v>AYUDAS MEDICAS AL PERSONAL</v>
          </cell>
          <cell r="D243" t="str">
            <v>023</v>
          </cell>
          <cell r="E243">
            <v>-1134798</v>
          </cell>
          <cell r="F243">
            <v>-1133385</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cell r="AS243">
            <v>-4776234</v>
          </cell>
          <cell r="AT243">
            <v>-1417526</v>
          </cell>
          <cell r="AU243">
            <v>-2472704</v>
          </cell>
          <cell r="AV243">
            <v>-1745134</v>
          </cell>
          <cell r="AW243">
            <v>-2301092</v>
          </cell>
          <cell r="AX243">
            <v>-2178520</v>
          </cell>
          <cell r="AY243">
            <v>-2182372</v>
          </cell>
          <cell r="AZ243">
            <v>-2275542</v>
          </cell>
          <cell r="BA243" t="str">
            <v>INFOE</v>
          </cell>
        </row>
        <row r="244">
          <cell r="A244" t="str">
            <v>100</v>
          </cell>
          <cell r="B244" t="str">
            <v>BIENES Y SERVICIOS</v>
          </cell>
          <cell r="C244" t="str">
            <v>AYUDAS MEDICAS AL PERSONAL</v>
          </cell>
          <cell r="D244" t="str">
            <v>023</v>
          </cell>
          <cell r="E244">
            <v>-138954</v>
          </cell>
          <cell r="F244">
            <v>-138782</v>
          </cell>
          <cell r="G244">
            <v>0</v>
          </cell>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cell r="AS244">
            <v>-2992156</v>
          </cell>
          <cell r="AT244">
            <v>-1005988</v>
          </cell>
          <cell r="AU244">
            <v>-1007400</v>
          </cell>
          <cell r="AV244">
            <v>-463514</v>
          </cell>
          <cell r="AW244">
            <v>-966458</v>
          </cell>
          <cell r="AX244">
            <v>-973382</v>
          </cell>
          <cell r="AY244">
            <v>-975102</v>
          </cell>
          <cell r="AZ244">
            <v>-278638</v>
          </cell>
          <cell r="BA244" t="str">
            <v>PANAL</v>
          </cell>
        </row>
        <row r="245">
          <cell r="A245" t="str">
            <v>100</v>
          </cell>
          <cell r="B245" t="str">
            <v>BIENES Y SERVICIOS</v>
          </cell>
          <cell r="C245" t="str">
            <v>AYUDAS MEDICAS AL PERSONAL</v>
          </cell>
          <cell r="D245" t="str">
            <v>023</v>
          </cell>
          <cell r="E245">
            <v>0</v>
          </cell>
          <cell r="F245">
            <v>0</v>
          </cell>
          <cell r="G245">
            <v>0</v>
          </cell>
          <cell r="H245">
            <v>0</v>
          </cell>
          <cell r="I245">
            <v>0</v>
          </cell>
          <cell r="J245">
            <v>0</v>
          </cell>
          <cell r="K245">
            <v>0</v>
          </cell>
          <cell r="L245">
            <v>0</v>
          </cell>
          <cell r="M245">
            <v>0</v>
          </cell>
          <cell r="N245">
            <v>0</v>
          </cell>
          <cell r="O245">
            <v>0</v>
          </cell>
          <cell r="P245">
            <v>0</v>
          </cell>
          <cell r="Q245">
            <v>0</v>
          </cell>
          <cell r="R245">
            <v>0</v>
          </cell>
          <cell r="S245">
            <v>0</v>
          </cell>
          <cell r="T245">
            <v>0</v>
          </cell>
          <cell r="U245">
            <v>0</v>
          </cell>
          <cell r="V245">
            <v>0</v>
          </cell>
          <cell r="W245">
            <v>0</v>
          </cell>
          <cell r="X245">
            <v>0</v>
          </cell>
          <cell r="Y245">
            <v>0</v>
          </cell>
          <cell r="Z245">
            <v>0</v>
          </cell>
          <cell r="AA245">
            <v>0</v>
          </cell>
          <cell r="AB245">
            <v>0</v>
          </cell>
          <cell r="AC245">
            <v>-4356092.3624945609</v>
          </cell>
          <cell r="AD245">
            <v>-4366546.9841645472</v>
          </cell>
          <cell r="AE245">
            <v>-4380796.1560228039</v>
          </cell>
          <cell r="AF245">
            <v>-5017777.6746303635</v>
          </cell>
          <cell r="AG245">
            <v>-5074615.480360575</v>
          </cell>
          <cell r="AH245">
            <v>-5091361.7114457637</v>
          </cell>
          <cell r="AI245">
            <v>-5425133.8892148556</v>
          </cell>
          <cell r="AJ245">
            <v>-5440866.7774935784</v>
          </cell>
          <cell r="AK245">
            <v>-5456101.20447056</v>
          </cell>
          <cell r="AL245">
            <v>-6104111.5106334435</v>
          </cell>
          <cell r="AM245">
            <v>-6126086.3120717248</v>
          </cell>
          <cell r="AN245">
            <v>-6139563.7019582829</v>
          </cell>
          <cell r="AO245">
            <v>0</v>
          </cell>
          <cell r="AP245">
            <v>0</v>
          </cell>
          <cell r="AQ245">
            <v>0</v>
          </cell>
          <cell r="AR245">
            <v>0</v>
          </cell>
          <cell r="AS245">
            <v>0</v>
          </cell>
          <cell r="AT245">
            <v>0</v>
          </cell>
          <cell r="AU245">
            <v>0</v>
          </cell>
          <cell r="AV245">
            <v>0</v>
          </cell>
          <cell r="AW245">
            <v>0</v>
          </cell>
          <cell r="AX245">
            <v>0</v>
          </cell>
          <cell r="AY245">
            <v>0</v>
          </cell>
          <cell r="AZ245">
            <v>0</v>
          </cell>
          <cell r="BA245" t="str">
            <v>TDATA</v>
          </cell>
        </row>
        <row r="246">
          <cell r="A246" t="str">
            <v>100</v>
          </cell>
          <cell r="B246" t="str">
            <v>BIENES Y SERVICIOS</v>
          </cell>
          <cell r="C246" t="str">
            <v>AYUDAS MEDICAS AL PERSONAL</v>
          </cell>
          <cell r="D246" t="str">
            <v>023</v>
          </cell>
          <cell r="E246">
            <v>0</v>
          </cell>
          <cell r="F246">
            <v>0</v>
          </cell>
          <cell r="G246">
            <v>0</v>
          </cell>
          <cell r="H246">
            <v>0</v>
          </cell>
          <cell r="I246">
            <v>0</v>
          </cell>
          <cell r="J246">
            <v>0</v>
          </cell>
          <cell r="K246">
            <v>0</v>
          </cell>
          <cell r="L246">
            <v>0</v>
          </cell>
          <cell r="M246">
            <v>0</v>
          </cell>
          <cell r="N246">
            <v>0</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cell r="AS246">
            <v>-3338948</v>
          </cell>
          <cell r="AT246">
            <v>121834</v>
          </cell>
          <cell r="AU246">
            <v>0</v>
          </cell>
          <cell r="AV246">
            <v>0</v>
          </cell>
          <cell r="AW246">
            <v>0</v>
          </cell>
          <cell r="AX246">
            <v>0</v>
          </cell>
          <cell r="AY246">
            <v>0</v>
          </cell>
          <cell r="AZ246">
            <v>0</v>
          </cell>
          <cell r="BA246" t="str">
            <v>TECNO</v>
          </cell>
        </row>
        <row r="247">
          <cell r="A247" t="str">
            <v>100</v>
          </cell>
          <cell r="B247" t="str">
            <v>BIENES Y SERVICIOS</v>
          </cell>
          <cell r="C247" t="str">
            <v>AYUDAS MEDICAS AL PERSONAL</v>
          </cell>
          <cell r="D247" t="str">
            <v>023</v>
          </cell>
          <cell r="E247">
            <v>-16859858</v>
          </cell>
          <cell r="F247">
            <v>-16862002</v>
          </cell>
          <cell r="G247">
            <v>0</v>
          </cell>
          <cell r="H247">
            <v>0</v>
          </cell>
          <cell r="I247">
            <v>0</v>
          </cell>
          <cell r="J247">
            <v>0</v>
          </cell>
          <cell r="K247">
            <v>0</v>
          </cell>
          <cell r="L247">
            <v>0</v>
          </cell>
          <cell r="M247">
            <v>0</v>
          </cell>
          <cell r="N247">
            <v>0</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v>0</v>
          </cell>
          <cell r="AC247">
            <v>-14955637.228399267</v>
          </cell>
          <cell r="AD247">
            <v>-5904952.2972867312</v>
          </cell>
          <cell r="AE247">
            <v>-11465432.387221429</v>
          </cell>
          <cell r="AF247">
            <v>-10829426.089913283</v>
          </cell>
          <cell r="AG247">
            <v>-13251541.281718634</v>
          </cell>
          <cell r="AH247">
            <v>-9518271.4047077969</v>
          </cell>
          <cell r="AI247">
            <v>-10390404.294810483</v>
          </cell>
          <cell r="AJ247">
            <v>-10645166.104069103</v>
          </cell>
          <cell r="AK247">
            <v>-10859035.35732666</v>
          </cell>
          <cell r="AL247">
            <v>-11035704.677599056</v>
          </cell>
          <cell r="AM247">
            <v>-11105423.126776511</v>
          </cell>
          <cell r="AN247">
            <v>-11141174.733966174</v>
          </cell>
          <cell r="AO247">
            <v>-37487264</v>
          </cell>
          <cell r="AP247">
            <v>-37633704</v>
          </cell>
          <cell r="AQ247">
            <v>-37370892</v>
          </cell>
          <cell r="AR247">
            <v>-37608844</v>
          </cell>
          <cell r="AS247">
            <v>-43668450</v>
          </cell>
          <cell r="AT247">
            <v>-38090312</v>
          </cell>
          <cell r="AU247">
            <v>-33656260</v>
          </cell>
          <cell r="AV247">
            <v>-33830548</v>
          </cell>
          <cell r="AW247">
            <v>-34102192</v>
          </cell>
          <cell r="AX247">
            <v>-34300132</v>
          </cell>
          <cell r="AY247">
            <v>-34175024</v>
          </cell>
          <cell r="AZ247">
            <v>-33993824</v>
          </cell>
          <cell r="BA247" t="str">
            <v>TEMPR</v>
          </cell>
        </row>
        <row r="248">
          <cell r="A248" t="str">
            <v>100</v>
          </cell>
          <cell r="B248" t="str">
            <v>BIENES Y SERVICIOS</v>
          </cell>
          <cell r="C248" t="str">
            <v>CARGOS POR INTERCONEX TERRA</v>
          </cell>
          <cell r="D248" t="str">
            <v>094</v>
          </cell>
          <cell r="E248">
            <v>-8082302</v>
          </cell>
          <cell r="F248">
            <v>0</v>
          </cell>
          <cell r="G248">
            <v>0</v>
          </cell>
          <cell r="H248">
            <v>0</v>
          </cell>
          <cell r="I248">
            <v>0</v>
          </cell>
          <cell r="J248">
            <v>0</v>
          </cell>
          <cell r="K248">
            <v>0</v>
          </cell>
          <cell r="L248">
            <v>0</v>
          </cell>
          <cell r="M248">
            <v>0</v>
          </cell>
          <cell r="N248">
            <v>0</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cell r="AS248">
            <v>0</v>
          </cell>
          <cell r="AT248">
            <v>0</v>
          </cell>
          <cell r="AU248">
            <v>0</v>
          </cell>
          <cell r="AV248">
            <v>0</v>
          </cell>
          <cell r="AW248">
            <v>0</v>
          </cell>
          <cell r="AX248">
            <v>0</v>
          </cell>
          <cell r="AY248">
            <v>0</v>
          </cell>
          <cell r="AZ248">
            <v>0</v>
          </cell>
          <cell r="BA248" t="str">
            <v>DATA</v>
          </cell>
        </row>
        <row r="249">
          <cell r="A249" t="str">
            <v>100</v>
          </cell>
          <cell r="B249" t="str">
            <v>BIENES Y SERVICIOS</v>
          </cell>
          <cell r="C249" t="str">
            <v>CARGOS POR INTERCONEX TERRA</v>
          </cell>
          <cell r="D249" t="str">
            <v>094</v>
          </cell>
          <cell r="E249">
            <v>-21066982</v>
          </cell>
          <cell r="F249">
            <v>-60271880</v>
          </cell>
          <cell r="G249">
            <v>0</v>
          </cell>
          <cell r="H249">
            <v>0</v>
          </cell>
          <cell r="I249">
            <v>0</v>
          </cell>
          <cell r="J249">
            <v>0</v>
          </cell>
          <cell r="K249">
            <v>0</v>
          </cell>
          <cell r="L249">
            <v>0</v>
          </cell>
          <cell r="M249">
            <v>0</v>
          </cell>
          <cell r="N249">
            <v>0</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cell r="AS249">
            <v>0</v>
          </cell>
          <cell r="AT249">
            <v>0</v>
          </cell>
          <cell r="AU249">
            <v>0</v>
          </cell>
          <cell r="AV249">
            <v>0</v>
          </cell>
          <cell r="AW249">
            <v>0</v>
          </cell>
          <cell r="AX249">
            <v>0</v>
          </cell>
          <cell r="AY249">
            <v>0</v>
          </cell>
          <cell r="AZ249">
            <v>0</v>
          </cell>
          <cell r="BA249" t="str">
            <v>EMPRE</v>
          </cell>
        </row>
        <row r="250">
          <cell r="A250" t="str">
            <v>100</v>
          </cell>
          <cell r="B250" t="str">
            <v>BIENES Y SERVICIOS</v>
          </cell>
          <cell r="C250" t="str">
            <v>CARGOS POR INTERCONEX TERRA</v>
          </cell>
          <cell r="D250" t="str">
            <v>094</v>
          </cell>
          <cell r="E250">
            <v>0</v>
          </cell>
          <cell r="F250">
            <v>0</v>
          </cell>
          <cell r="G250">
            <v>0</v>
          </cell>
          <cell r="H250">
            <v>0</v>
          </cell>
          <cell r="I250">
            <v>0</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-379314</v>
          </cell>
          <cell r="AP250">
            <v>-440000</v>
          </cell>
          <cell r="AQ250">
            <v>-247790</v>
          </cell>
          <cell r="AR250">
            <v>-181694</v>
          </cell>
          <cell r="AS250">
            <v>-145082</v>
          </cell>
          <cell r="AT250">
            <v>0</v>
          </cell>
          <cell r="AU250">
            <v>0</v>
          </cell>
          <cell r="AV250">
            <v>0</v>
          </cell>
          <cell r="AW250">
            <v>0</v>
          </cell>
          <cell r="AX250">
            <v>0</v>
          </cell>
          <cell r="AY250">
            <v>0</v>
          </cell>
          <cell r="AZ250">
            <v>0</v>
          </cell>
          <cell r="BA250" t="str">
            <v>INFOE</v>
          </cell>
        </row>
        <row r="251">
          <cell r="A251" t="str">
            <v>100</v>
          </cell>
          <cell r="B251" t="str">
            <v>BIENES Y SERVICIOS</v>
          </cell>
          <cell r="C251" t="str">
            <v>CARGOS POR INTERCONEX TERRA</v>
          </cell>
          <cell r="D251" t="str">
            <v>094</v>
          </cell>
          <cell r="E251">
            <v>0</v>
          </cell>
          <cell r="F251">
            <v>0</v>
          </cell>
          <cell r="G251">
            <v>0</v>
          </cell>
          <cell r="H251">
            <v>0</v>
          </cell>
          <cell r="I251">
            <v>0</v>
          </cell>
          <cell r="J251">
            <v>0</v>
          </cell>
          <cell r="K251">
            <v>0</v>
          </cell>
          <cell r="L251">
            <v>0</v>
          </cell>
          <cell r="M251">
            <v>0</v>
          </cell>
          <cell r="N251">
            <v>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v>0</v>
          </cell>
          <cell r="AC251">
            <v>-4758567.4745166581</v>
          </cell>
          <cell r="AD251">
            <v>-4769988.0364554962</v>
          </cell>
          <cell r="AE251">
            <v>-4787659.9110518172</v>
          </cell>
          <cell r="AF251">
            <v>-5764715.7837540274</v>
          </cell>
          <cell r="AG251">
            <v>-5783162.8742620414</v>
          </cell>
          <cell r="AH251">
            <v>-5802247.3117471058</v>
          </cell>
          <cell r="AI251">
            <v>-6310822.9919927083</v>
          </cell>
          <cell r="AJ251">
            <v>-6329124.3786694854</v>
          </cell>
          <cell r="AK251">
            <v>-6346845.9269297598</v>
          </cell>
          <cell r="AL251">
            <v>-7342429.6017422704</v>
          </cell>
          <cell r="AM251">
            <v>-7368862.3483085427</v>
          </cell>
          <cell r="AN251">
            <v>-7385073.8454748215</v>
          </cell>
          <cell r="AO251">
            <v>0</v>
          </cell>
          <cell r="AP251">
            <v>0</v>
          </cell>
          <cell r="AQ251">
            <v>0</v>
          </cell>
          <cell r="AR251">
            <v>0</v>
          </cell>
          <cell r="AS251">
            <v>0</v>
          </cell>
          <cell r="AT251">
            <v>0</v>
          </cell>
          <cell r="AU251">
            <v>0</v>
          </cell>
          <cell r="AV251">
            <v>0</v>
          </cell>
          <cell r="AW251">
            <v>0</v>
          </cell>
          <cell r="AX251">
            <v>0</v>
          </cell>
          <cell r="AY251">
            <v>0</v>
          </cell>
          <cell r="AZ251">
            <v>0</v>
          </cell>
          <cell r="BA251" t="str">
            <v>TDATA</v>
          </cell>
        </row>
        <row r="252">
          <cell r="A252" t="str">
            <v>100</v>
          </cell>
          <cell r="B252" t="str">
            <v>BIENES Y SERVICIOS</v>
          </cell>
          <cell r="C252" t="str">
            <v>CARGOS POR INTERCONEX TERRA</v>
          </cell>
          <cell r="D252" t="str">
            <v>094</v>
          </cell>
          <cell r="E252">
            <v>-29149284</v>
          </cell>
          <cell r="F252">
            <v>-60271880</v>
          </cell>
          <cell r="G252">
            <v>0</v>
          </cell>
          <cell r="H252">
            <v>0</v>
          </cell>
          <cell r="I252">
            <v>0</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-129222196</v>
          </cell>
          <cell r="AP252">
            <v>-129188106</v>
          </cell>
          <cell r="AQ252">
            <v>-58337644</v>
          </cell>
          <cell r="AR252">
            <v>45374354</v>
          </cell>
          <cell r="AS252">
            <v>-112721910</v>
          </cell>
          <cell r="AT252">
            <v>-43999996</v>
          </cell>
          <cell r="AU252">
            <v>-129799312</v>
          </cell>
          <cell r="AV252">
            <v>49777754</v>
          </cell>
          <cell r="AW252">
            <v>-998646</v>
          </cell>
          <cell r="AX252">
            <v>-56652960</v>
          </cell>
          <cell r="AY252">
            <v>-85096080</v>
          </cell>
          <cell r="AZ252">
            <v>-70507478</v>
          </cell>
          <cell r="BA252" t="str">
            <v>TEMPR</v>
          </cell>
        </row>
        <row r="253">
          <cell r="A253" t="str">
            <v>100</v>
          </cell>
          <cell r="B253" t="str">
            <v>BIENES Y SERVICIOS</v>
          </cell>
          <cell r="C253" t="str">
            <v>COMIS. POR RECAUDACION</v>
          </cell>
          <cell r="D253" t="str">
            <v>05J</v>
          </cell>
          <cell r="E253">
            <v>-469234</v>
          </cell>
          <cell r="F253">
            <v>-577741</v>
          </cell>
          <cell r="G253">
            <v>0</v>
          </cell>
          <cell r="H253">
            <v>0</v>
          </cell>
          <cell r="I253">
            <v>0</v>
          </cell>
          <cell r="J253">
            <v>0</v>
          </cell>
          <cell r="K253">
            <v>0</v>
          </cell>
          <cell r="L253">
            <v>0</v>
          </cell>
          <cell r="M253">
            <v>0</v>
          </cell>
          <cell r="N253">
            <v>0</v>
          </cell>
          <cell r="O253">
            <v>0</v>
          </cell>
          <cell r="P253">
            <v>0</v>
          </cell>
          <cell r="Q253">
            <v>0</v>
          </cell>
          <cell r="R253">
            <v>0</v>
          </cell>
          <cell r="S253">
            <v>0</v>
          </cell>
          <cell r="T253">
            <v>0</v>
          </cell>
          <cell r="U253">
            <v>0</v>
          </cell>
          <cell r="V253">
            <v>0</v>
          </cell>
          <cell r="W253">
            <v>0</v>
          </cell>
          <cell r="X253">
            <v>0</v>
          </cell>
          <cell r="Y253">
            <v>0</v>
          </cell>
          <cell r="Z253">
            <v>0</v>
          </cell>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cell r="AS253">
            <v>0</v>
          </cell>
          <cell r="AT253">
            <v>0</v>
          </cell>
          <cell r="AU253">
            <v>0</v>
          </cell>
          <cell r="AV253">
            <v>0</v>
          </cell>
          <cell r="AW253">
            <v>0</v>
          </cell>
          <cell r="AX253">
            <v>0</v>
          </cell>
          <cell r="AY253">
            <v>0</v>
          </cell>
          <cell r="AZ253">
            <v>0</v>
          </cell>
          <cell r="BA253" t="str">
            <v>EMPRE</v>
          </cell>
        </row>
        <row r="254">
          <cell r="A254" t="str">
            <v>100</v>
          </cell>
          <cell r="B254" t="str">
            <v>BIENES Y SERVICIOS</v>
          </cell>
          <cell r="C254" t="str">
            <v>COMIS. POR RECAUDACION</v>
          </cell>
          <cell r="D254" t="str">
            <v>05J</v>
          </cell>
          <cell r="E254">
            <v>-469234</v>
          </cell>
          <cell r="F254">
            <v>-577741</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-64858</v>
          </cell>
          <cell r="AR254">
            <v>64858</v>
          </cell>
          <cell r="AS254">
            <v>-1180278</v>
          </cell>
          <cell r="AT254">
            <v>-722310</v>
          </cell>
          <cell r="AU254">
            <v>-310946</v>
          </cell>
          <cell r="AV254">
            <v>0</v>
          </cell>
          <cell r="AW254">
            <v>0</v>
          </cell>
          <cell r="AX254">
            <v>-943540</v>
          </cell>
          <cell r="AY254">
            <v>-1280374</v>
          </cell>
          <cell r="AZ254">
            <v>-1550740</v>
          </cell>
          <cell r="BA254" t="str">
            <v>TEMPR</v>
          </cell>
        </row>
        <row r="255">
          <cell r="A255" t="str">
            <v>100</v>
          </cell>
          <cell r="B255" t="str">
            <v>BIENES Y SERVICIOS</v>
          </cell>
          <cell r="C255" t="str">
            <v>COMIS. POR VENTAS</v>
          </cell>
          <cell r="D255" t="str">
            <v>04P</v>
          </cell>
          <cell r="E255">
            <v>0</v>
          </cell>
          <cell r="F255">
            <v>0</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cell r="AS255">
            <v>0</v>
          </cell>
          <cell r="AT255">
            <v>0</v>
          </cell>
          <cell r="AU255">
            <v>0</v>
          </cell>
          <cell r="AV255">
            <v>0</v>
          </cell>
          <cell r="AW255">
            <v>0</v>
          </cell>
          <cell r="AX255">
            <v>0</v>
          </cell>
          <cell r="AY255">
            <v>0</v>
          </cell>
          <cell r="AZ255">
            <v>0</v>
          </cell>
          <cell r="BA255" t="str">
            <v>DATA</v>
          </cell>
        </row>
        <row r="256">
          <cell r="A256" t="str">
            <v>100</v>
          </cell>
          <cell r="B256" t="str">
            <v>BIENES Y SERVICIOS</v>
          </cell>
          <cell r="C256" t="str">
            <v>COMIS. POR VENTAS</v>
          </cell>
          <cell r="D256" t="str">
            <v>04P</v>
          </cell>
          <cell r="E256">
            <v>-21586058</v>
          </cell>
          <cell r="F256">
            <v>-59737022</v>
          </cell>
          <cell r="G256">
            <v>0</v>
          </cell>
          <cell r="H256">
            <v>0</v>
          </cell>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v>
          </cell>
          <cell r="AI256">
            <v>0</v>
          </cell>
          <cell r="AJ256">
            <v>0</v>
          </cell>
          <cell r="AK256">
            <v>0</v>
          </cell>
          <cell r="AL256">
            <v>0</v>
          </cell>
          <cell r="AM256">
            <v>0</v>
          </cell>
          <cell r="AN256">
            <v>0</v>
          </cell>
          <cell r="AO256">
            <v>0</v>
          </cell>
          <cell r="AP256">
            <v>0</v>
          </cell>
          <cell r="AQ256">
            <v>0</v>
          </cell>
          <cell r="AR256">
            <v>0</v>
          </cell>
          <cell r="AS256">
            <v>0</v>
          </cell>
          <cell r="AT256">
            <v>0</v>
          </cell>
          <cell r="AU256">
            <v>0</v>
          </cell>
          <cell r="AV256">
            <v>0</v>
          </cell>
          <cell r="AW256">
            <v>0</v>
          </cell>
          <cell r="AX256">
            <v>0</v>
          </cell>
          <cell r="AY256">
            <v>0</v>
          </cell>
          <cell r="AZ256">
            <v>0</v>
          </cell>
          <cell r="BA256" t="str">
            <v>EMPRE</v>
          </cell>
        </row>
        <row r="257">
          <cell r="A257" t="str">
            <v>100</v>
          </cell>
          <cell r="B257" t="str">
            <v>BIENES Y SERVICIOS</v>
          </cell>
          <cell r="C257" t="str">
            <v>COMIS. POR VENTAS</v>
          </cell>
          <cell r="D257" t="str">
            <v>04P</v>
          </cell>
          <cell r="E257">
            <v>-258676</v>
          </cell>
          <cell r="F257">
            <v>-276006</v>
          </cell>
          <cell r="G257">
            <v>0</v>
          </cell>
          <cell r="H257">
            <v>0</v>
          </cell>
          <cell r="I257">
            <v>0</v>
          </cell>
          <cell r="J257">
            <v>0</v>
          </cell>
          <cell r="K257">
            <v>0</v>
          </cell>
          <cell r="L257">
            <v>0</v>
          </cell>
          <cell r="M257">
            <v>0</v>
          </cell>
          <cell r="N257">
            <v>0</v>
          </cell>
          <cell r="O257">
            <v>0</v>
          </cell>
          <cell r="P257">
            <v>0</v>
          </cell>
          <cell r="Q257">
            <v>0</v>
          </cell>
          <cell r="R257">
            <v>0</v>
          </cell>
          <cell r="S257">
            <v>0</v>
          </cell>
          <cell r="T257">
            <v>0</v>
          </cell>
          <cell r="U257">
            <v>0</v>
          </cell>
          <cell r="V257">
            <v>0</v>
          </cell>
          <cell r="W257">
            <v>0</v>
          </cell>
          <cell r="X257">
            <v>0</v>
          </cell>
          <cell r="Y257">
            <v>0</v>
          </cell>
          <cell r="Z257">
            <v>0</v>
          </cell>
          <cell r="AA257">
            <v>0</v>
          </cell>
          <cell r="AB257">
            <v>0</v>
          </cell>
          <cell r="AC257">
            <v>-27782963.419354819</v>
          </cell>
          <cell r="AD257">
            <v>-27849642.53156127</v>
          </cell>
          <cell r="AE257">
            <v>-27952820.021024279</v>
          </cell>
          <cell r="AF257">
            <v>-33657374.535659708</v>
          </cell>
          <cell r="AG257">
            <v>-33765078.134173825</v>
          </cell>
          <cell r="AH257">
            <v>-33876502.892016597</v>
          </cell>
          <cell r="AI257">
            <v>-36845829.185256191</v>
          </cell>
          <cell r="AJ257">
            <v>-36952682.089893423</v>
          </cell>
          <cell r="AK257">
            <v>-37056149.599745132</v>
          </cell>
          <cell r="AL257">
            <v>-42868878.948724754</v>
          </cell>
          <cell r="AM257">
            <v>-43023206.912940167</v>
          </cell>
          <cell r="AN257">
            <v>-43117857.968148634</v>
          </cell>
          <cell r="AO257">
            <v>0</v>
          </cell>
          <cell r="AP257">
            <v>0</v>
          </cell>
          <cell r="AQ257">
            <v>-4544398</v>
          </cell>
          <cell r="AR257">
            <v>-143134</v>
          </cell>
          <cell r="AS257">
            <v>-208096</v>
          </cell>
          <cell r="AT257">
            <v>-277512</v>
          </cell>
          <cell r="AU257">
            <v>-325192</v>
          </cell>
          <cell r="AV257">
            <v>-352484</v>
          </cell>
          <cell r="AW257">
            <v>-410098</v>
          </cell>
          <cell r="AX257">
            <v>-552346</v>
          </cell>
          <cell r="AY257">
            <v>-486146</v>
          </cell>
          <cell r="AZ257">
            <v>-433180</v>
          </cell>
          <cell r="BA257" t="str">
            <v>TDATA</v>
          </cell>
        </row>
        <row r="258">
          <cell r="A258" t="str">
            <v>100</v>
          </cell>
          <cell r="B258" t="str">
            <v>BIENES Y SERVICIOS</v>
          </cell>
          <cell r="C258" t="str">
            <v>COMIS. POR VENTAS</v>
          </cell>
          <cell r="D258" t="str">
            <v>04P</v>
          </cell>
          <cell r="E258">
            <v>0</v>
          </cell>
          <cell r="F258">
            <v>-136141218</v>
          </cell>
          <cell r="G258">
            <v>0</v>
          </cell>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0</v>
          </cell>
          <cell r="W258">
            <v>0</v>
          </cell>
          <cell r="X258">
            <v>0</v>
          </cell>
          <cell r="Y258">
            <v>0</v>
          </cell>
          <cell r="Z258">
            <v>0</v>
          </cell>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cell r="AS258">
            <v>0</v>
          </cell>
          <cell r="AT258">
            <v>0</v>
          </cell>
          <cell r="AU258">
            <v>0</v>
          </cell>
          <cell r="AV258">
            <v>0</v>
          </cell>
          <cell r="AW258">
            <v>0</v>
          </cell>
          <cell r="AX258">
            <v>0</v>
          </cell>
          <cell r="AY258">
            <v>0</v>
          </cell>
          <cell r="AZ258">
            <v>0</v>
          </cell>
          <cell r="BA258" t="str">
            <v>TELEM</v>
          </cell>
        </row>
        <row r="259">
          <cell r="A259" t="str">
            <v>100</v>
          </cell>
          <cell r="B259" t="str">
            <v>BIENES Y SERVICIOS</v>
          </cell>
          <cell r="C259" t="str">
            <v>COMIS. POR VENTAS</v>
          </cell>
          <cell r="D259" t="str">
            <v>04P</v>
          </cell>
          <cell r="E259">
            <v>-36240438</v>
          </cell>
          <cell r="F259">
            <v>36240438</v>
          </cell>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cell r="AS259">
            <v>0</v>
          </cell>
          <cell r="AT259">
            <v>0</v>
          </cell>
          <cell r="AU259">
            <v>0</v>
          </cell>
          <cell r="AV259">
            <v>0</v>
          </cell>
          <cell r="AW259">
            <v>0</v>
          </cell>
          <cell r="AX259">
            <v>0</v>
          </cell>
          <cell r="AY259">
            <v>0</v>
          </cell>
          <cell r="AZ259">
            <v>0</v>
          </cell>
          <cell r="BA259" t="str">
            <v>TELEO</v>
          </cell>
        </row>
        <row r="260">
          <cell r="A260" t="str">
            <v>100</v>
          </cell>
          <cell r="B260" t="str">
            <v>BIENES Y SERVICIOS</v>
          </cell>
          <cell r="C260" t="str">
            <v>COMIS. POR VENTAS</v>
          </cell>
          <cell r="D260" t="str">
            <v>04P</v>
          </cell>
          <cell r="E260">
            <v>-57826496</v>
          </cell>
          <cell r="F260">
            <v>-23496584</v>
          </cell>
          <cell r="G260">
            <v>0</v>
          </cell>
          <cell r="H260">
            <v>0</v>
          </cell>
          <cell r="I260">
            <v>0</v>
          </cell>
          <cell r="J260">
            <v>0</v>
          </cell>
          <cell r="K260">
            <v>0</v>
          </cell>
          <cell r="L260">
            <v>0</v>
          </cell>
          <cell r="M260">
            <v>0</v>
          </cell>
          <cell r="N260">
            <v>0</v>
          </cell>
          <cell r="O260">
            <v>0</v>
          </cell>
          <cell r="P260">
            <v>0</v>
          </cell>
          <cell r="Q260">
            <v>0</v>
          </cell>
          <cell r="R260">
            <v>0</v>
          </cell>
          <cell r="S260">
            <v>0</v>
          </cell>
          <cell r="T260">
            <v>0</v>
          </cell>
          <cell r="U260">
            <v>0</v>
          </cell>
          <cell r="V260">
            <v>0</v>
          </cell>
          <cell r="W260">
            <v>0</v>
          </cell>
          <cell r="X260">
            <v>0</v>
          </cell>
          <cell r="Y260">
            <v>0</v>
          </cell>
          <cell r="Z260">
            <v>0</v>
          </cell>
          <cell r="AA260">
            <v>0</v>
          </cell>
          <cell r="AB260">
            <v>0</v>
          </cell>
          <cell r="AC260">
            <v>-47584482.612477839</v>
          </cell>
          <cell r="AD260">
            <v>-42947317.149591006</v>
          </cell>
          <cell r="AE260">
            <v>-55310888.275013074</v>
          </cell>
          <cell r="AF260">
            <v>-93240574.616038486</v>
          </cell>
          <cell r="AG260">
            <v>-95764050.573623762</v>
          </cell>
          <cell r="AH260">
            <v>-66556970.340280302</v>
          </cell>
          <cell r="AI260">
            <v>-70136404.205180526</v>
          </cell>
          <cell r="AJ260">
            <v>-91923412.299780548</v>
          </cell>
          <cell r="AK260">
            <v>-86825372.754784644</v>
          </cell>
          <cell r="AL260">
            <v>-72814291.595244467</v>
          </cell>
          <cell r="AM260">
            <v>-86304657.816493735</v>
          </cell>
          <cell r="AN260">
            <v>-90841269.236258402</v>
          </cell>
          <cell r="AO260">
            <v>-42778436</v>
          </cell>
          <cell r="AP260">
            <v>-71269702</v>
          </cell>
          <cell r="AQ260">
            <v>101983694</v>
          </cell>
          <cell r="AR260">
            <v>-363972420</v>
          </cell>
          <cell r="AS260">
            <v>-19154096</v>
          </cell>
          <cell r="AT260">
            <v>-132009392</v>
          </cell>
          <cell r="AU260">
            <v>-301601870</v>
          </cell>
          <cell r="AV260">
            <v>-576610582</v>
          </cell>
          <cell r="AW260">
            <v>-102699304</v>
          </cell>
          <cell r="AX260">
            <v>-222037278</v>
          </cell>
          <cell r="AY260">
            <v>-124822072</v>
          </cell>
          <cell r="AZ260">
            <v>-252827692</v>
          </cell>
          <cell r="BA260" t="str">
            <v>TEMPR</v>
          </cell>
        </row>
        <row r="261">
          <cell r="A261" t="str">
            <v>100</v>
          </cell>
          <cell r="B261" t="str">
            <v>BIENES Y SERVICIOS</v>
          </cell>
          <cell r="C261" t="str">
            <v>COMISION AGENCIAS DE PUBLICIDA</v>
          </cell>
          <cell r="D261" t="str">
            <v>06M</v>
          </cell>
          <cell r="E261">
            <v>0</v>
          </cell>
          <cell r="F261">
            <v>0</v>
          </cell>
          <cell r="G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cell r="AS261">
            <v>0</v>
          </cell>
          <cell r="AT261">
            <v>0</v>
          </cell>
          <cell r="AU261">
            <v>0</v>
          </cell>
          <cell r="AV261">
            <v>0</v>
          </cell>
          <cell r="AW261">
            <v>0</v>
          </cell>
          <cell r="AX261">
            <v>0</v>
          </cell>
          <cell r="AY261">
            <v>0</v>
          </cell>
          <cell r="AZ261">
            <v>-3994734</v>
          </cell>
          <cell r="BA261" t="str">
            <v>TDATA</v>
          </cell>
        </row>
        <row r="262">
          <cell r="A262" t="str">
            <v>100</v>
          </cell>
          <cell r="B262" t="str">
            <v>BIENES Y SERVICIOS</v>
          </cell>
          <cell r="C262" t="str">
            <v>COMISION AGENCIAS DE PUBLICIDA</v>
          </cell>
          <cell r="D262" t="str">
            <v>06M</v>
          </cell>
          <cell r="E262">
            <v>0</v>
          </cell>
          <cell r="F262">
            <v>0</v>
          </cell>
          <cell r="G262">
            <v>0</v>
          </cell>
          <cell r="H262">
            <v>0</v>
          </cell>
          <cell r="I262">
            <v>0</v>
          </cell>
          <cell r="J262">
            <v>0</v>
          </cell>
          <cell r="K262">
            <v>0</v>
          </cell>
          <cell r="L262">
            <v>0</v>
          </cell>
          <cell r="M262">
            <v>0</v>
          </cell>
          <cell r="N262">
            <v>0</v>
          </cell>
          <cell r="O262">
            <v>0</v>
          </cell>
          <cell r="P262">
            <v>0</v>
          </cell>
          <cell r="Q262">
            <v>0</v>
          </cell>
          <cell r="R262">
            <v>0</v>
          </cell>
          <cell r="S262">
            <v>0</v>
          </cell>
          <cell r="T262">
            <v>0</v>
          </cell>
          <cell r="U262">
            <v>0</v>
          </cell>
          <cell r="V262">
            <v>0</v>
          </cell>
          <cell r="W262">
            <v>0</v>
          </cell>
          <cell r="X262">
            <v>0</v>
          </cell>
          <cell r="Y262">
            <v>0</v>
          </cell>
          <cell r="Z262">
            <v>0</v>
          </cell>
          <cell r="AA262">
            <v>0</v>
          </cell>
          <cell r="AB262">
            <v>0</v>
          </cell>
          <cell r="AC262">
            <v>0</v>
          </cell>
          <cell r="AD262">
            <v>0</v>
          </cell>
          <cell r="AE262">
            <v>-13121563.879397457</v>
          </cell>
          <cell r="AF262">
            <v>-33989746.023803301</v>
          </cell>
          <cell r="AG262">
            <v>-21567572.315219451</v>
          </cell>
          <cell r="AH262">
            <v>-6621150.9216652513</v>
          </cell>
          <cell r="AI262">
            <v>-6977236.4182324093</v>
          </cell>
          <cell r="AJ262">
            <v>-7347343.9240375469</v>
          </cell>
          <cell r="AK262">
            <v>-7736312.3113760948</v>
          </cell>
          <cell r="AL262">
            <v>-8147497.3107257346</v>
          </cell>
          <cell r="AM262">
            <v>-8585669.7160965651</v>
          </cell>
          <cell r="AN262">
            <v>-9034786.0989455767</v>
          </cell>
          <cell r="AO262">
            <v>0</v>
          </cell>
          <cell r="AP262">
            <v>0</v>
          </cell>
          <cell r="AQ262">
            <v>-9161064</v>
          </cell>
          <cell r="AR262">
            <v>-23710176</v>
          </cell>
          <cell r="AS262">
            <v>-16133636</v>
          </cell>
          <cell r="AT262">
            <v>13298518</v>
          </cell>
          <cell r="AU262">
            <v>-20171004</v>
          </cell>
          <cell r="AV262">
            <v>0</v>
          </cell>
          <cell r="AW262">
            <v>4504196</v>
          </cell>
          <cell r="AX262">
            <v>-1996280</v>
          </cell>
          <cell r="AY262">
            <v>-2400000</v>
          </cell>
          <cell r="AZ262">
            <v>-36800000</v>
          </cell>
          <cell r="BA262" t="str">
            <v>TEMPR</v>
          </cell>
        </row>
        <row r="263">
          <cell r="A263" t="str">
            <v>100</v>
          </cell>
          <cell r="B263" t="str">
            <v>BIENES Y SERVICIOS</v>
          </cell>
          <cell r="C263" t="str">
            <v>COMISIONES BANCARIAS Y OTRAS</v>
          </cell>
          <cell r="D263" t="str">
            <v>057</v>
          </cell>
          <cell r="E263">
            <v>0</v>
          </cell>
          <cell r="F263">
            <v>0</v>
          </cell>
          <cell r="G263">
            <v>0</v>
          </cell>
          <cell r="H263">
            <v>0</v>
          </cell>
          <cell r="I263">
            <v>0</v>
          </cell>
          <cell r="J263">
            <v>0</v>
          </cell>
          <cell r="K263">
            <v>0</v>
          </cell>
          <cell r="L263">
            <v>0</v>
          </cell>
          <cell r="M263">
            <v>0</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cell r="AS263">
            <v>0</v>
          </cell>
          <cell r="AT263">
            <v>0</v>
          </cell>
          <cell r="AU263">
            <v>0</v>
          </cell>
          <cell r="AV263">
            <v>-249460</v>
          </cell>
          <cell r="AW263">
            <v>0</v>
          </cell>
          <cell r="AX263">
            <v>0</v>
          </cell>
          <cell r="AY263">
            <v>0</v>
          </cell>
          <cell r="AZ263">
            <v>0</v>
          </cell>
          <cell r="BA263" t="str">
            <v>COMUN</v>
          </cell>
        </row>
        <row r="264">
          <cell r="A264" t="str">
            <v>100</v>
          </cell>
          <cell r="B264" t="str">
            <v>BIENES Y SERVICIOS</v>
          </cell>
          <cell r="C264" t="str">
            <v>COMISIONES BANCARIAS Y OTRAS</v>
          </cell>
          <cell r="D264" t="str">
            <v>057</v>
          </cell>
          <cell r="E264">
            <v>0</v>
          </cell>
          <cell r="F264">
            <v>-153400</v>
          </cell>
          <cell r="G264">
            <v>0</v>
          </cell>
          <cell r="H264">
            <v>0</v>
          </cell>
          <cell r="I264">
            <v>0</v>
          </cell>
          <cell r="J264">
            <v>0</v>
          </cell>
          <cell r="K264">
            <v>0</v>
          </cell>
          <cell r="L264">
            <v>0</v>
          </cell>
          <cell r="M264">
            <v>0</v>
          </cell>
          <cell r="N264">
            <v>0</v>
          </cell>
          <cell r="O264">
            <v>0</v>
          </cell>
          <cell r="P264">
            <v>0</v>
          </cell>
          <cell r="Q264">
            <v>0</v>
          </cell>
          <cell r="R264">
            <v>0</v>
          </cell>
          <cell r="S264">
            <v>0</v>
          </cell>
          <cell r="T264">
            <v>0</v>
          </cell>
          <cell r="U264">
            <v>0</v>
          </cell>
          <cell r="V264">
            <v>0</v>
          </cell>
          <cell r="W264">
            <v>0</v>
          </cell>
          <cell r="X264">
            <v>0</v>
          </cell>
          <cell r="Y264">
            <v>0</v>
          </cell>
          <cell r="Z264">
            <v>0</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cell r="AS264">
            <v>0</v>
          </cell>
          <cell r="AT264">
            <v>0</v>
          </cell>
          <cell r="AU264">
            <v>0</v>
          </cell>
          <cell r="AV264">
            <v>0</v>
          </cell>
          <cell r="AW264">
            <v>0</v>
          </cell>
          <cell r="AX264">
            <v>0</v>
          </cell>
          <cell r="AY264">
            <v>0</v>
          </cell>
          <cell r="AZ264">
            <v>0</v>
          </cell>
          <cell r="BA264" t="str">
            <v>DATA</v>
          </cell>
        </row>
        <row r="265">
          <cell r="A265" t="str">
            <v>100</v>
          </cell>
          <cell r="B265" t="str">
            <v>BIENES Y SERVICIOS</v>
          </cell>
          <cell r="C265" t="str">
            <v>COMISIONES BANCARIAS Y OTRAS</v>
          </cell>
          <cell r="D265" t="str">
            <v>057</v>
          </cell>
          <cell r="E265">
            <v>0</v>
          </cell>
          <cell r="F265">
            <v>0</v>
          </cell>
          <cell r="G265">
            <v>0</v>
          </cell>
          <cell r="H265">
            <v>0</v>
          </cell>
          <cell r="I265">
            <v>0</v>
          </cell>
          <cell r="J265">
            <v>0</v>
          </cell>
          <cell r="K265">
            <v>0</v>
          </cell>
          <cell r="L265">
            <v>0</v>
          </cell>
          <cell r="M265">
            <v>0</v>
          </cell>
          <cell r="N265">
            <v>0</v>
          </cell>
          <cell r="O265">
            <v>0</v>
          </cell>
          <cell r="P265">
            <v>0</v>
          </cell>
          <cell r="Q265">
            <v>0</v>
          </cell>
          <cell r="R265">
            <v>0</v>
          </cell>
          <cell r="S265">
            <v>0</v>
          </cell>
          <cell r="T265">
            <v>0</v>
          </cell>
          <cell r="U265">
            <v>0</v>
          </cell>
          <cell r="V265">
            <v>0</v>
          </cell>
          <cell r="W265">
            <v>0</v>
          </cell>
          <cell r="X265">
            <v>0</v>
          </cell>
          <cell r="Y265">
            <v>0</v>
          </cell>
          <cell r="Z265">
            <v>0</v>
          </cell>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cell r="AS265">
            <v>0</v>
          </cell>
          <cell r="AT265">
            <v>-1464708</v>
          </cell>
          <cell r="AU265">
            <v>0</v>
          </cell>
          <cell r="AV265">
            <v>0</v>
          </cell>
          <cell r="AW265">
            <v>0</v>
          </cell>
          <cell r="AX265">
            <v>0</v>
          </cell>
          <cell r="AY265">
            <v>0</v>
          </cell>
          <cell r="AZ265">
            <v>0</v>
          </cell>
          <cell r="BA265" t="str">
            <v>INTER</v>
          </cell>
        </row>
        <row r="266">
          <cell r="A266" t="str">
            <v>100</v>
          </cell>
          <cell r="B266" t="str">
            <v>BIENES Y SERVICIOS</v>
          </cell>
          <cell r="C266" t="str">
            <v>COMISIONES BANCARIAS Y OTRAS</v>
          </cell>
          <cell r="D266" t="str">
            <v>057</v>
          </cell>
          <cell r="E266">
            <v>0</v>
          </cell>
          <cell r="F266">
            <v>0</v>
          </cell>
          <cell r="G266">
            <v>0</v>
          </cell>
          <cell r="H266">
            <v>0</v>
          </cell>
          <cell r="I266">
            <v>0</v>
          </cell>
          <cell r="J266">
            <v>0</v>
          </cell>
          <cell r="K266">
            <v>0</v>
          </cell>
          <cell r="L266">
            <v>0</v>
          </cell>
          <cell r="M266">
            <v>0</v>
          </cell>
          <cell r="N266">
            <v>0</v>
          </cell>
          <cell r="O266">
            <v>0</v>
          </cell>
          <cell r="P266">
            <v>0</v>
          </cell>
          <cell r="Q266">
            <v>0</v>
          </cell>
          <cell r="R266">
            <v>0</v>
          </cell>
          <cell r="S266">
            <v>0</v>
          </cell>
          <cell r="T266">
            <v>0</v>
          </cell>
          <cell r="U266">
            <v>0</v>
          </cell>
          <cell r="V266">
            <v>0</v>
          </cell>
          <cell r="W266">
            <v>0</v>
          </cell>
          <cell r="X266">
            <v>0</v>
          </cell>
          <cell r="Y266">
            <v>0</v>
          </cell>
          <cell r="Z266">
            <v>0</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-852</v>
          </cell>
          <cell r="AQ266">
            <v>0</v>
          </cell>
          <cell r="AR266">
            <v>0</v>
          </cell>
          <cell r="AS266">
            <v>-25654</v>
          </cell>
          <cell r="AT266">
            <v>-338210</v>
          </cell>
          <cell r="AU266">
            <v>-7514</v>
          </cell>
          <cell r="AV266">
            <v>0</v>
          </cell>
          <cell r="AW266">
            <v>0</v>
          </cell>
          <cell r="AX266">
            <v>-37038</v>
          </cell>
          <cell r="AY266">
            <v>0</v>
          </cell>
          <cell r="AZ266">
            <v>0</v>
          </cell>
          <cell r="BA266" t="str">
            <v>PANAL</v>
          </cell>
        </row>
        <row r="267">
          <cell r="A267" t="str">
            <v>100</v>
          </cell>
          <cell r="B267" t="str">
            <v>BIENES Y SERVICIOS</v>
          </cell>
          <cell r="C267" t="str">
            <v>COMISIONES BANCARIAS Y OTRAS</v>
          </cell>
          <cell r="D267" t="str">
            <v>057</v>
          </cell>
          <cell r="E267">
            <v>-62977</v>
          </cell>
          <cell r="F267">
            <v>-18362</v>
          </cell>
          <cell r="G267">
            <v>0</v>
          </cell>
          <cell r="H267">
            <v>0</v>
          </cell>
          <cell r="I267">
            <v>0</v>
          </cell>
          <cell r="J267">
            <v>0</v>
          </cell>
          <cell r="K267">
            <v>0</v>
          </cell>
          <cell r="L267">
            <v>0</v>
          </cell>
          <cell r="M267">
            <v>0</v>
          </cell>
          <cell r="N267">
            <v>0</v>
          </cell>
          <cell r="O267">
            <v>0</v>
          </cell>
          <cell r="P267">
            <v>0</v>
          </cell>
          <cell r="Q267">
            <v>0</v>
          </cell>
          <cell r="R267">
            <v>0</v>
          </cell>
          <cell r="S267">
            <v>0</v>
          </cell>
          <cell r="T267">
            <v>0</v>
          </cell>
          <cell r="U267">
            <v>0</v>
          </cell>
          <cell r="V267">
            <v>0</v>
          </cell>
          <cell r="W267">
            <v>0</v>
          </cell>
          <cell r="X267">
            <v>0</v>
          </cell>
          <cell r="Y267">
            <v>0</v>
          </cell>
          <cell r="Z267">
            <v>0</v>
          </cell>
          <cell r="AA267">
            <v>0</v>
          </cell>
          <cell r="AB267">
            <v>0</v>
          </cell>
          <cell r="AC267">
            <v>-237257.98180808834</v>
          </cell>
          <cell r="AD267">
            <v>-237827.40096442771</v>
          </cell>
          <cell r="AE267">
            <v>-238708.50506223497</v>
          </cell>
          <cell r="AF267">
            <v>-287423.65005334653</v>
          </cell>
          <cell r="AG267">
            <v>-288343.40573351731</v>
          </cell>
          <cell r="AH267">
            <v>-289294.93897243787</v>
          </cell>
          <cell r="AI267">
            <v>-314652.07431578054</v>
          </cell>
          <cell r="AJ267">
            <v>-315564.5653312963</v>
          </cell>
          <cell r="AK267">
            <v>-316448.14611422393</v>
          </cell>
          <cell r="AL267">
            <v>-366087.07099488645</v>
          </cell>
          <cell r="AM267">
            <v>-367404.98445046815</v>
          </cell>
          <cell r="AN267">
            <v>-368213.27541625913</v>
          </cell>
          <cell r="AO267">
            <v>0</v>
          </cell>
          <cell r="AP267">
            <v>0</v>
          </cell>
          <cell r="AQ267">
            <v>0</v>
          </cell>
          <cell r="AR267">
            <v>0</v>
          </cell>
          <cell r="AS267">
            <v>0</v>
          </cell>
          <cell r="AT267">
            <v>0</v>
          </cell>
          <cell r="AU267">
            <v>0</v>
          </cell>
          <cell r="AV267">
            <v>0</v>
          </cell>
          <cell r="AW267">
            <v>-483572</v>
          </cell>
          <cell r="AX267">
            <v>-80426</v>
          </cell>
          <cell r="AY267">
            <v>-137600</v>
          </cell>
          <cell r="AZ267">
            <v>-4758560</v>
          </cell>
          <cell r="BA267" t="str">
            <v>TDATA</v>
          </cell>
        </row>
        <row r="268">
          <cell r="A268" t="str">
            <v>100</v>
          </cell>
          <cell r="B268" t="str">
            <v>BIENES Y SERVICIOS</v>
          </cell>
          <cell r="C268" t="str">
            <v>COMISIONES BANCARIAS Y OTRAS</v>
          </cell>
          <cell r="D268" t="str">
            <v>057</v>
          </cell>
          <cell r="E268">
            <v>0</v>
          </cell>
          <cell r="F268">
            <v>0</v>
          </cell>
          <cell r="G268">
            <v>0</v>
          </cell>
          <cell r="H268">
            <v>0</v>
          </cell>
          <cell r="I268">
            <v>0</v>
          </cell>
          <cell r="J268">
            <v>0</v>
          </cell>
          <cell r="K268">
            <v>0</v>
          </cell>
          <cell r="L268">
            <v>0</v>
          </cell>
          <cell r="M268">
            <v>0</v>
          </cell>
          <cell r="N268">
            <v>0</v>
          </cell>
          <cell r="O268">
            <v>0</v>
          </cell>
          <cell r="P268">
            <v>0</v>
          </cell>
          <cell r="Q268">
            <v>0</v>
          </cell>
          <cell r="R268">
            <v>0</v>
          </cell>
          <cell r="S268">
            <v>0</v>
          </cell>
          <cell r="T268">
            <v>0</v>
          </cell>
          <cell r="U268">
            <v>0</v>
          </cell>
          <cell r="V268">
            <v>0</v>
          </cell>
          <cell r="W268">
            <v>0</v>
          </cell>
          <cell r="X268">
            <v>0</v>
          </cell>
          <cell r="Y268">
            <v>0</v>
          </cell>
          <cell r="Z268">
            <v>0</v>
          </cell>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-181038</v>
          </cell>
          <cell r="AQ268">
            <v>-25400</v>
          </cell>
          <cell r="AR268">
            <v>0</v>
          </cell>
          <cell r="AS268">
            <v>-55058</v>
          </cell>
          <cell r="AT268">
            <v>0</v>
          </cell>
          <cell r="AU268">
            <v>-244226</v>
          </cell>
          <cell r="AV268">
            <v>0</v>
          </cell>
          <cell r="AW268">
            <v>0</v>
          </cell>
          <cell r="AX268">
            <v>-156210</v>
          </cell>
          <cell r="AY268">
            <v>0</v>
          </cell>
          <cell r="AZ268">
            <v>0</v>
          </cell>
          <cell r="BA268" t="str">
            <v>TECNO</v>
          </cell>
        </row>
        <row r="269">
          <cell r="A269" t="str">
            <v>100</v>
          </cell>
          <cell r="B269" t="str">
            <v>BIENES Y SERVICIOS</v>
          </cell>
          <cell r="C269" t="str">
            <v>COMISIONES BANCARIAS Y OTRAS</v>
          </cell>
          <cell r="D269" t="str">
            <v>057</v>
          </cell>
          <cell r="E269">
            <v>0</v>
          </cell>
          <cell r="F269">
            <v>-153400</v>
          </cell>
          <cell r="G269">
            <v>0</v>
          </cell>
          <cell r="H269">
            <v>0</v>
          </cell>
          <cell r="I269">
            <v>0</v>
          </cell>
          <cell r="J269">
            <v>0</v>
          </cell>
          <cell r="K269">
            <v>0</v>
          </cell>
          <cell r="L269">
            <v>0</v>
          </cell>
          <cell r="M269">
            <v>0</v>
          </cell>
          <cell r="N269">
            <v>0</v>
          </cell>
          <cell r="O269">
            <v>0</v>
          </cell>
          <cell r="P269">
            <v>0</v>
          </cell>
          <cell r="Q269">
            <v>0</v>
          </cell>
          <cell r="R269">
            <v>0</v>
          </cell>
          <cell r="S269">
            <v>0</v>
          </cell>
          <cell r="T269">
            <v>0</v>
          </cell>
          <cell r="U269">
            <v>0</v>
          </cell>
          <cell r="V269">
            <v>0</v>
          </cell>
          <cell r="W269">
            <v>0</v>
          </cell>
          <cell r="X269">
            <v>0</v>
          </cell>
          <cell r="Y269">
            <v>0</v>
          </cell>
          <cell r="Z269">
            <v>0</v>
          </cell>
          <cell r="AA269">
            <v>0</v>
          </cell>
          <cell r="AB269">
            <v>0</v>
          </cell>
          <cell r="AC269">
            <v>-1212494.4760107251</v>
          </cell>
          <cell r="AD269">
            <v>-1997651.8547236118</v>
          </cell>
          <cell r="AE269">
            <v>-504066.35896833806</v>
          </cell>
          <cell r="AF269">
            <v>-2148643.2592866085</v>
          </cell>
          <cell r="AG269">
            <v>-3123959.2637522253</v>
          </cell>
          <cell r="AH269">
            <v>-1695930.1530040791</v>
          </cell>
          <cell r="AI269">
            <v>-1787137.2766326377</v>
          </cell>
          <cell r="AJ269">
            <v>-1881935.9734716157</v>
          </cell>
          <cell r="AK269">
            <v>-1981565.6639072041</v>
          </cell>
          <cell r="AL269">
            <v>-2086885.8789438719</v>
          </cell>
          <cell r="AM269">
            <v>-2199118.6015134733</v>
          </cell>
          <cell r="AN269">
            <v>-2314715.4512484637</v>
          </cell>
          <cell r="AO269">
            <v>-1003878</v>
          </cell>
          <cell r="AP269">
            <v>-1648576</v>
          </cell>
          <cell r="AQ269">
            <v>-68160</v>
          </cell>
          <cell r="AR269">
            <v>-4578392</v>
          </cell>
          <cell r="AS269">
            <v>-2457234</v>
          </cell>
          <cell r="AT269">
            <v>-1416518</v>
          </cell>
          <cell r="AU269">
            <v>-1286926</v>
          </cell>
          <cell r="AV269">
            <v>-967164</v>
          </cell>
          <cell r="AW269">
            <v>0</v>
          </cell>
          <cell r="AX269">
            <v>0</v>
          </cell>
          <cell r="AY269">
            <v>-302770</v>
          </cell>
          <cell r="AZ269">
            <v>-342952</v>
          </cell>
          <cell r="BA269" t="str">
            <v>TEMPR</v>
          </cell>
        </row>
        <row r="270">
          <cell r="A270" t="str">
            <v>100</v>
          </cell>
          <cell r="B270" t="str">
            <v>BIENES Y SERVICIOS</v>
          </cell>
          <cell r="C270" t="str">
            <v>CONSUMO DE MEDIOS</v>
          </cell>
          <cell r="D270" t="str">
            <v>06L</v>
          </cell>
          <cell r="E270">
            <v>-19449544</v>
          </cell>
          <cell r="F270">
            <v>-18048385</v>
          </cell>
          <cell r="G270">
            <v>0</v>
          </cell>
          <cell r="H270">
            <v>0</v>
          </cell>
          <cell r="I270">
            <v>0</v>
          </cell>
          <cell r="J270">
            <v>0</v>
          </cell>
          <cell r="K270">
            <v>0</v>
          </cell>
          <cell r="L270">
            <v>0</v>
          </cell>
          <cell r="M270">
            <v>0</v>
          </cell>
          <cell r="N270">
            <v>0</v>
          </cell>
          <cell r="O270">
            <v>0</v>
          </cell>
          <cell r="P270">
            <v>0</v>
          </cell>
          <cell r="Q270">
            <v>0</v>
          </cell>
          <cell r="R270">
            <v>0</v>
          </cell>
          <cell r="S270">
            <v>0</v>
          </cell>
          <cell r="T270">
            <v>0</v>
          </cell>
          <cell r="U270">
            <v>0</v>
          </cell>
          <cell r="V270">
            <v>0</v>
          </cell>
          <cell r="W270">
            <v>0</v>
          </cell>
          <cell r="X270">
            <v>0</v>
          </cell>
          <cell r="Y270">
            <v>0</v>
          </cell>
          <cell r="Z270">
            <v>0</v>
          </cell>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cell r="AS270">
            <v>0</v>
          </cell>
          <cell r="AT270">
            <v>0</v>
          </cell>
          <cell r="AU270">
            <v>0</v>
          </cell>
          <cell r="AV270">
            <v>0</v>
          </cell>
          <cell r="AW270">
            <v>0</v>
          </cell>
          <cell r="AX270">
            <v>0</v>
          </cell>
          <cell r="AY270">
            <v>0</v>
          </cell>
          <cell r="AZ270">
            <v>0</v>
          </cell>
          <cell r="BA270" t="str">
            <v>EMPRE</v>
          </cell>
        </row>
        <row r="271">
          <cell r="A271" t="str">
            <v>100</v>
          </cell>
          <cell r="B271" t="str">
            <v>BIENES Y SERVICIOS</v>
          </cell>
          <cell r="C271" t="str">
            <v>CONSUMO DE MEDIOS</v>
          </cell>
          <cell r="D271" t="str">
            <v>06L</v>
          </cell>
          <cell r="E271">
            <v>-2980208</v>
          </cell>
          <cell r="F271">
            <v>-1651251</v>
          </cell>
          <cell r="G271">
            <v>0</v>
          </cell>
          <cell r="H271">
            <v>0</v>
          </cell>
          <cell r="I271">
            <v>0</v>
          </cell>
          <cell r="J271">
            <v>0</v>
          </cell>
          <cell r="K271">
            <v>0</v>
          </cell>
          <cell r="L271">
            <v>0</v>
          </cell>
          <cell r="M271">
            <v>0</v>
          </cell>
          <cell r="N271">
            <v>0</v>
          </cell>
          <cell r="O271">
            <v>0</v>
          </cell>
          <cell r="P271">
            <v>0</v>
          </cell>
          <cell r="Q271">
            <v>0</v>
          </cell>
          <cell r="R271">
            <v>0</v>
          </cell>
          <cell r="S271">
            <v>0</v>
          </cell>
          <cell r="T271">
            <v>0</v>
          </cell>
          <cell r="U271">
            <v>0</v>
          </cell>
          <cell r="V271">
            <v>0</v>
          </cell>
          <cell r="W271">
            <v>0</v>
          </cell>
          <cell r="X271">
            <v>0</v>
          </cell>
          <cell r="Y271">
            <v>0</v>
          </cell>
          <cell r="Z271">
            <v>0</v>
          </cell>
          <cell r="AA271">
            <v>0</v>
          </cell>
          <cell r="AB271">
            <v>0</v>
          </cell>
          <cell r="AC271">
            <v>-44958505.510338403</v>
          </cell>
          <cell r="AD271">
            <v>-45066405.923563212</v>
          </cell>
          <cell r="AE271">
            <v>-45233368.160764098</v>
          </cell>
          <cell r="AF271">
            <v>-54464501.705056772</v>
          </cell>
          <cell r="AG271">
            <v>-54638788.110512964</v>
          </cell>
          <cell r="AH271">
            <v>-54819096.111277647</v>
          </cell>
          <cell r="AI271">
            <v>-59624072.114075318</v>
          </cell>
          <cell r="AJ271">
            <v>-59796981.923206128</v>
          </cell>
          <cell r="AK271">
            <v>-59964413.472591095</v>
          </cell>
          <cell r="AL271">
            <v>-69370595.978095591</v>
          </cell>
          <cell r="AM271">
            <v>-69620330.123616725</v>
          </cell>
          <cell r="AN271">
            <v>-69773494.849888697</v>
          </cell>
          <cell r="AO271">
            <v>0</v>
          </cell>
          <cell r="AP271">
            <v>0</v>
          </cell>
          <cell r="AQ271">
            <v>0</v>
          </cell>
          <cell r="AR271">
            <v>0</v>
          </cell>
          <cell r="AS271">
            <v>0</v>
          </cell>
          <cell r="AT271">
            <v>0</v>
          </cell>
          <cell r="AU271">
            <v>0</v>
          </cell>
          <cell r="AV271">
            <v>-400000</v>
          </cell>
          <cell r="AW271">
            <v>0</v>
          </cell>
          <cell r="AX271">
            <v>-40545410</v>
          </cell>
          <cell r="AY271">
            <v>-60719290</v>
          </cell>
          <cell r="AZ271">
            <v>-74270554</v>
          </cell>
          <cell r="BA271" t="str">
            <v>TDATA</v>
          </cell>
        </row>
        <row r="272">
          <cell r="A272" t="str">
            <v>100</v>
          </cell>
          <cell r="B272" t="str">
            <v>BIENES Y SERVICIOS</v>
          </cell>
          <cell r="C272" t="str">
            <v>CONSUMO DE MEDIOS</v>
          </cell>
          <cell r="D272" t="str">
            <v>06L</v>
          </cell>
          <cell r="E272">
            <v>0</v>
          </cell>
          <cell r="F272">
            <v>0</v>
          </cell>
          <cell r="G272">
            <v>0</v>
          </cell>
          <cell r="H272">
            <v>0</v>
          </cell>
          <cell r="I272">
            <v>0</v>
          </cell>
          <cell r="J272">
            <v>0</v>
          </cell>
          <cell r="K272">
            <v>0</v>
          </cell>
          <cell r="L272">
            <v>0</v>
          </cell>
          <cell r="M272">
            <v>0</v>
          </cell>
          <cell r="N272">
            <v>0</v>
          </cell>
          <cell r="O272">
            <v>0</v>
          </cell>
          <cell r="P272">
            <v>0</v>
          </cell>
          <cell r="Q272">
            <v>0</v>
          </cell>
          <cell r="R272">
            <v>0</v>
          </cell>
          <cell r="S272">
            <v>0</v>
          </cell>
          <cell r="T272">
            <v>0</v>
          </cell>
          <cell r="U272">
            <v>0</v>
          </cell>
          <cell r="V272">
            <v>0</v>
          </cell>
          <cell r="W272">
            <v>0</v>
          </cell>
          <cell r="X272">
            <v>0</v>
          </cell>
          <cell r="Y272">
            <v>0</v>
          </cell>
          <cell r="Z272">
            <v>0</v>
          </cell>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cell r="AS272">
            <v>0</v>
          </cell>
          <cell r="AT272">
            <v>-1555200</v>
          </cell>
          <cell r="AU272">
            <v>0</v>
          </cell>
          <cell r="AV272">
            <v>0</v>
          </cell>
          <cell r="AW272">
            <v>0</v>
          </cell>
          <cell r="AX272">
            <v>0</v>
          </cell>
          <cell r="AY272">
            <v>0</v>
          </cell>
          <cell r="AZ272">
            <v>0</v>
          </cell>
          <cell r="BA272" t="str">
            <v>TDCTA</v>
          </cell>
        </row>
        <row r="273">
          <cell r="A273" t="str">
            <v>100</v>
          </cell>
          <cell r="B273" t="str">
            <v>BIENES Y SERVICIOS</v>
          </cell>
          <cell r="C273" t="str">
            <v>CONSUMO DE MEDIOS</v>
          </cell>
          <cell r="D273" t="str">
            <v>06L</v>
          </cell>
          <cell r="E273">
            <v>0</v>
          </cell>
          <cell r="F273">
            <v>-43116319</v>
          </cell>
          <cell r="G273">
            <v>0</v>
          </cell>
          <cell r="H273">
            <v>0</v>
          </cell>
          <cell r="I273">
            <v>0</v>
          </cell>
          <cell r="J273">
            <v>0</v>
          </cell>
          <cell r="K273">
            <v>0</v>
          </cell>
          <cell r="L273">
            <v>0</v>
          </cell>
          <cell r="M273">
            <v>0</v>
          </cell>
          <cell r="N273">
            <v>0</v>
          </cell>
          <cell r="O273">
            <v>0</v>
          </cell>
          <cell r="P273">
            <v>0</v>
          </cell>
          <cell r="Q273">
            <v>0</v>
          </cell>
          <cell r="R273">
            <v>0</v>
          </cell>
          <cell r="S273">
            <v>0</v>
          </cell>
          <cell r="T273">
            <v>0</v>
          </cell>
          <cell r="U273">
            <v>0</v>
          </cell>
          <cell r="V273">
            <v>0</v>
          </cell>
          <cell r="W273">
            <v>0</v>
          </cell>
          <cell r="X273">
            <v>0</v>
          </cell>
          <cell r="Y273">
            <v>0</v>
          </cell>
          <cell r="Z273">
            <v>0</v>
          </cell>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cell r="AS273">
            <v>0</v>
          </cell>
          <cell r="AT273">
            <v>0</v>
          </cell>
          <cell r="AU273">
            <v>0</v>
          </cell>
          <cell r="AV273">
            <v>0</v>
          </cell>
          <cell r="AW273">
            <v>0</v>
          </cell>
          <cell r="AX273">
            <v>0</v>
          </cell>
          <cell r="AY273">
            <v>0</v>
          </cell>
          <cell r="AZ273">
            <v>0</v>
          </cell>
          <cell r="BA273" t="str">
            <v>TELEM</v>
          </cell>
        </row>
        <row r="274">
          <cell r="A274" t="str">
            <v>100</v>
          </cell>
          <cell r="B274" t="str">
            <v>BIENES Y SERVICIOS</v>
          </cell>
          <cell r="C274" t="str">
            <v>CONSUMO DE MEDIOS</v>
          </cell>
          <cell r="D274" t="str">
            <v>06L</v>
          </cell>
          <cell r="E274">
            <v>-43439077</v>
          </cell>
          <cell r="F274">
            <v>43439077</v>
          </cell>
          <cell r="G274">
            <v>0</v>
          </cell>
          <cell r="H274">
            <v>0</v>
          </cell>
          <cell r="I274">
            <v>0</v>
          </cell>
          <cell r="J274">
            <v>0</v>
          </cell>
          <cell r="K274">
            <v>0</v>
          </cell>
          <cell r="L274">
            <v>0</v>
          </cell>
          <cell r="M274">
            <v>0</v>
          </cell>
          <cell r="N274">
            <v>0</v>
          </cell>
          <cell r="O274">
            <v>0</v>
          </cell>
          <cell r="P274">
            <v>0</v>
          </cell>
          <cell r="Q274">
            <v>0</v>
          </cell>
          <cell r="R274">
            <v>0</v>
          </cell>
          <cell r="S274">
            <v>0</v>
          </cell>
          <cell r="T274">
            <v>0</v>
          </cell>
          <cell r="U274">
            <v>0</v>
          </cell>
          <cell r="V274">
            <v>0</v>
          </cell>
          <cell r="W274">
            <v>0</v>
          </cell>
          <cell r="X274">
            <v>0</v>
          </cell>
          <cell r="Y274">
            <v>0</v>
          </cell>
          <cell r="Z274">
            <v>0</v>
          </cell>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cell r="AS274">
            <v>0</v>
          </cell>
          <cell r="AT274">
            <v>0</v>
          </cell>
          <cell r="AU274">
            <v>0</v>
          </cell>
          <cell r="AV274">
            <v>0</v>
          </cell>
          <cell r="AW274">
            <v>0</v>
          </cell>
          <cell r="AX274">
            <v>0</v>
          </cell>
          <cell r="AY274">
            <v>0</v>
          </cell>
          <cell r="AZ274">
            <v>0</v>
          </cell>
          <cell r="BA274" t="str">
            <v>TELEO</v>
          </cell>
        </row>
        <row r="275">
          <cell r="A275" t="str">
            <v>100</v>
          </cell>
          <cell r="B275" t="str">
            <v>BIENES Y SERVICIOS</v>
          </cell>
          <cell r="C275" t="str">
            <v>CONSUMO DE MEDIOS</v>
          </cell>
          <cell r="D275" t="str">
            <v>06L</v>
          </cell>
          <cell r="E275">
            <v>-62888621</v>
          </cell>
          <cell r="F275">
            <v>25390692</v>
          </cell>
          <cell r="G275">
            <v>0</v>
          </cell>
          <cell r="H275">
            <v>0</v>
          </cell>
          <cell r="I275">
            <v>0</v>
          </cell>
          <cell r="J275">
            <v>0</v>
          </cell>
          <cell r="K275">
            <v>0</v>
          </cell>
          <cell r="L275">
            <v>0</v>
          </cell>
          <cell r="M275">
            <v>0</v>
          </cell>
          <cell r="N275">
            <v>0</v>
          </cell>
          <cell r="O275">
            <v>0</v>
          </cell>
          <cell r="P275">
            <v>0</v>
          </cell>
          <cell r="Q275">
            <v>0</v>
          </cell>
          <cell r="R275">
            <v>0</v>
          </cell>
          <cell r="S275">
            <v>0</v>
          </cell>
          <cell r="T275">
            <v>0</v>
          </cell>
          <cell r="U275">
            <v>0</v>
          </cell>
          <cell r="V275">
            <v>0</v>
          </cell>
          <cell r="W275">
            <v>0</v>
          </cell>
          <cell r="X275">
            <v>0</v>
          </cell>
          <cell r="Y275">
            <v>0</v>
          </cell>
          <cell r="Z275">
            <v>0</v>
          </cell>
          <cell r="AA275">
            <v>0</v>
          </cell>
          <cell r="AB275">
            <v>0</v>
          </cell>
          <cell r="AC275">
            <v>-17312646.002383318</v>
          </cell>
          <cell r="AD275">
            <v>-93652334.68042928</v>
          </cell>
          <cell r="AE275">
            <v>-180499238.05526209</v>
          </cell>
          <cell r="AF275">
            <v>-30269892.208407767</v>
          </cell>
          <cell r="AG275">
            <v>-13891652.942652041</v>
          </cell>
          <cell r="AH275">
            <v>-201580820.64371359</v>
          </cell>
          <cell r="AI275">
            <v>-14541432.700895686</v>
          </cell>
          <cell r="AJ275">
            <v>-60376464.275368974</v>
          </cell>
          <cell r="AK275">
            <v>-47728643.495891079</v>
          </cell>
          <cell r="AL275">
            <v>-23029572.847653311</v>
          </cell>
          <cell r="AM275">
            <v>-24977997.855806582</v>
          </cell>
          <cell r="AN275">
            <v>-20589294.297508169</v>
          </cell>
          <cell r="AO275">
            <v>-17367022</v>
          </cell>
          <cell r="AP275">
            <v>-38334722</v>
          </cell>
          <cell r="AQ275">
            <v>-109521600</v>
          </cell>
          <cell r="AR275">
            <v>-17816486</v>
          </cell>
          <cell r="AS275">
            <v>-108256060</v>
          </cell>
          <cell r="AT275">
            <v>-222002902</v>
          </cell>
          <cell r="AU275">
            <v>-182616072</v>
          </cell>
          <cell r="AV275">
            <v>-56268270</v>
          </cell>
          <cell r="AW275">
            <v>-8704248</v>
          </cell>
          <cell r="AX275">
            <v>98351294</v>
          </cell>
          <cell r="AY275">
            <v>-43647792</v>
          </cell>
          <cell r="AZ275">
            <v>-394676008</v>
          </cell>
          <cell r="BA275" t="str">
            <v>TEMPR</v>
          </cell>
        </row>
        <row r="276">
          <cell r="A276" t="str">
            <v>100</v>
          </cell>
          <cell r="B276" t="str">
            <v>BIENES Y SERVICIOS</v>
          </cell>
          <cell r="C276" t="str">
            <v>CONTACTOS MUTUOS - TELEFONIA</v>
          </cell>
          <cell r="D276" t="str">
            <v>06Y</v>
          </cell>
          <cell r="E276">
            <v>0</v>
          </cell>
          <cell r="F276">
            <v>0</v>
          </cell>
          <cell r="G276">
            <v>0</v>
          </cell>
          <cell r="H276">
            <v>0</v>
          </cell>
          <cell r="I276">
            <v>0</v>
          </cell>
          <cell r="J276">
            <v>0</v>
          </cell>
          <cell r="K276">
            <v>0</v>
          </cell>
          <cell r="L276">
            <v>0</v>
          </cell>
          <cell r="M276">
            <v>0</v>
          </cell>
          <cell r="N276">
            <v>0</v>
          </cell>
          <cell r="O276">
            <v>0</v>
          </cell>
          <cell r="P276">
            <v>0</v>
          </cell>
          <cell r="Q276">
            <v>0</v>
          </cell>
          <cell r="R276">
            <v>0</v>
          </cell>
          <cell r="S276">
            <v>0</v>
          </cell>
          <cell r="T276">
            <v>0</v>
          </cell>
          <cell r="U276">
            <v>0</v>
          </cell>
          <cell r="V276">
            <v>0</v>
          </cell>
          <cell r="W276">
            <v>0</v>
          </cell>
          <cell r="X276">
            <v>0</v>
          </cell>
          <cell r="Y276">
            <v>0</v>
          </cell>
          <cell r="Z276">
            <v>0</v>
          </cell>
          <cell r="AA276">
            <v>0</v>
          </cell>
          <cell r="AB276">
            <v>0</v>
          </cell>
          <cell r="AC276">
            <v>-6806888.4635975817</v>
          </cell>
          <cell r="AD276">
            <v>-9922871.5881181546</v>
          </cell>
          <cell r="AE276">
            <v>-5336257.315887481</v>
          </cell>
          <cell r="AF276">
            <v>-10078061.70392617</v>
          </cell>
          <cell r="AG276">
            <v>-8096649.2083609458</v>
          </cell>
          <cell r="AH276">
            <v>-8203536.6509461422</v>
          </cell>
          <cell r="AI276">
            <v>-8644722.8520340249</v>
          </cell>
          <cell r="AJ276">
            <v>-9103282.1757201683</v>
          </cell>
          <cell r="AK276">
            <v>-9585209.9341027979</v>
          </cell>
          <cell r="AL276">
            <v>-10094663.842100358</v>
          </cell>
          <cell r="AM276">
            <v>-10637554.863528522</v>
          </cell>
          <cell r="AN276">
            <v>-11190823.351618329</v>
          </cell>
          <cell r="AO276">
            <v>0</v>
          </cell>
          <cell r="AP276">
            <v>0</v>
          </cell>
          <cell r="AQ276">
            <v>0</v>
          </cell>
          <cell r="AR276">
            <v>0</v>
          </cell>
          <cell r="AS276">
            <v>0</v>
          </cell>
          <cell r="AT276">
            <v>0</v>
          </cell>
          <cell r="AU276">
            <v>0</v>
          </cell>
          <cell r="AV276">
            <v>0</v>
          </cell>
          <cell r="AW276">
            <v>0</v>
          </cell>
          <cell r="AX276">
            <v>0</v>
          </cell>
          <cell r="AY276">
            <v>0</v>
          </cell>
          <cell r="AZ276">
            <v>0</v>
          </cell>
          <cell r="BA276" t="str">
            <v>TEMPR</v>
          </cell>
        </row>
        <row r="277">
          <cell r="A277" t="str">
            <v>100</v>
          </cell>
          <cell r="B277" t="str">
            <v>BIENES Y SERVICIOS</v>
          </cell>
          <cell r="C277" t="str">
            <v>CONTR.DE MANTENCIONES PERIODIC</v>
          </cell>
          <cell r="D277" t="str">
            <v>04N</v>
          </cell>
          <cell r="E277">
            <v>0</v>
          </cell>
          <cell r="F277">
            <v>0</v>
          </cell>
          <cell r="G277">
            <v>0</v>
          </cell>
          <cell r="H277">
            <v>0</v>
          </cell>
          <cell r="I277">
            <v>0</v>
          </cell>
          <cell r="J277">
            <v>0</v>
          </cell>
          <cell r="K277">
            <v>0</v>
          </cell>
          <cell r="L277">
            <v>0</v>
          </cell>
          <cell r="M277">
            <v>0</v>
          </cell>
          <cell r="N277">
            <v>0</v>
          </cell>
          <cell r="O277">
            <v>0</v>
          </cell>
          <cell r="P277">
            <v>0</v>
          </cell>
          <cell r="Q277">
            <v>0</v>
          </cell>
          <cell r="R277">
            <v>0</v>
          </cell>
          <cell r="S277">
            <v>0</v>
          </cell>
          <cell r="T277">
            <v>0</v>
          </cell>
          <cell r="U277">
            <v>0</v>
          </cell>
          <cell r="V277">
            <v>0</v>
          </cell>
          <cell r="W277">
            <v>0</v>
          </cell>
          <cell r="X277">
            <v>0</v>
          </cell>
          <cell r="Y277">
            <v>0</v>
          </cell>
          <cell r="Z277">
            <v>0</v>
          </cell>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cell r="AS277">
            <v>0</v>
          </cell>
          <cell r="AT277">
            <v>0</v>
          </cell>
          <cell r="AU277">
            <v>0</v>
          </cell>
          <cell r="AV277">
            <v>0</v>
          </cell>
          <cell r="AW277">
            <v>0</v>
          </cell>
          <cell r="AX277">
            <v>-122096</v>
          </cell>
          <cell r="AY277">
            <v>0</v>
          </cell>
          <cell r="AZ277">
            <v>0</v>
          </cell>
          <cell r="BA277" t="str">
            <v>COMUN</v>
          </cell>
        </row>
        <row r="278">
          <cell r="A278" t="str">
            <v>100</v>
          </cell>
          <cell r="B278" t="str">
            <v>BIENES Y SERVICIOS</v>
          </cell>
          <cell r="C278" t="str">
            <v>CONTR.DE MANTENCIONES PERIODIC</v>
          </cell>
          <cell r="D278" t="str">
            <v>04N</v>
          </cell>
          <cell r="E278">
            <v>-1068001</v>
          </cell>
          <cell r="F278">
            <v>0</v>
          </cell>
          <cell r="G278">
            <v>0</v>
          </cell>
          <cell r="H278">
            <v>0</v>
          </cell>
          <cell r="I278">
            <v>0</v>
          </cell>
          <cell r="J278">
            <v>0</v>
          </cell>
          <cell r="K278">
            <v>0</v>
          </cell>
          <cell r="L278">
            <v>0</v>
          </cell>
          <cell r="M278">
            <v>0</v>
          </cell>
          <cell r="N278">
            <v>0</v>
          </cell>
          <cell r="O278">
            <v>0</v>
          </cell>
          <cell r="P278">
            <v>0</v>
          </cell>
          <cell r="Q278">
            <v>0</v>
          </cell>
          <cell r="R278">
            <v>0</v>
          </cell>
          <cell r="S278">
            <v>0</v>
          </cell>
          <cell r="T278">
            <v>0</v>
          </cell>
          <cell r="U278">
            <v>0</v>
          </cell>
          <cell r="V278">
            <v>0</v>
          </cell>
          <cell r="W278">
            <v>0</v>
          </cell>
          <cell r="X278">
            <v>0</v>
          </cell>
          <cell r="Y278">
            <v>0</v>
          </cell>
          <cell r="Z278">
            <v>0</v>
          </cell>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cell r="AS278">
            <v>0</v>
          </cell>
          <cell r="AT278">
            <v>0</v>
          </cell>
          <cell r="AU278">
            <v>0</v>
          </cell>
          <cell r="AV278">
            <v>0</v>
          </cell>
          <cell r="AW278">
            <v>0</v>
          </cell>
          <cell r="AX278">
            <v>0</v>
          </cell>
          <cell r="AY278">
            <v>0</v>
          </cell>
          <cell r="AZ278">
            <v>0</v>
          </cell>
          <cell r="BA278" t="str">
            <v>DATA</v>
          </cell>
        </row>
        <row r="279">
          <cell r="A279" t="str">
            <v>100</v>
          </cell>
          <cell r="B279" t="str">
            <v>BIENES Y SERVICIOS</v>
          </cell>
          <cell r="C279" t="str">
            <v>CONTR.DE MANTENCIONES PERIODIC</v>
          </cell>
          <cell r="D279" t="str">
            <v>04N</v>
          </cell>
          <cell r="E279">
            <v>-1565381</v>
          </cell>
          <cell r="F279">
            <v>-1972177</v>
          </cell>
          <cell r="G279">
            <v>0</v>
          </cell>
          <cell r="H279">
            <v>0</v>
          </cell>
          <cell r="I279">
            <v>0</v>
          </cell>
          <cell r="J279">
            <v>0</v>
          </cell>
          <cell r="K279">
            <v>0</v>
          </cell>
          <cell r="L279">
            <v>0</v>
          </cell>
          <cell r="M279">
            <v>0</v>
          </cell>
          <cell r="N279">
            <v>0</v>
          </cell>
          <cell r="O279">
            <v>0</v>
          </cell>
          <cell r="P279">
            <v>0</v>
          </cell>
          <cell r="Q279">
            <v>0</v>
          </cell>
          <cell r="R279">
            <v>0</v>
          </cell>
          <cell r="S279">
            <v>0</v>
          </cell>
          <cell r="T279">
            <v>0</v>
          </cell>
          <cell r="U279">
            <v>0</v>
          </cell>
          <cell r="V279">
            <v>0</v>
          </cell>
          <cell r="W279">
            <v>0</v>
          </cell>
          <cell r="X279">
            <v>0</v>
          </cell>
          <cell r="Y279">
            <v>0</v>
          </cell>
          <cell r="Z279">
            <v>0</v>
          </cell>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cell r="AS279">
            <v>0</v>
          </cell>
          <cell r="AT279">
            <v>0</v>
          </cell>
          <cell r="AU279">
            <v>0</v>
          </cell>
          <cell r="AV279">
            <v>0</v>
          </cell>
          <cell r="AW279">
            <v>0</v>
          </cell>
          <cell r="AX279">
            <v>0</v>
          </cell>
          <cell r="AY279">
            <v>0</v>
          </cell>
          <cell r="AZ279">
            <v>0</v>
          </cell>
          <cell r="BA279" t="str">
            <v>EMPRE</v>
          </cell>
        </row>
        <row r="280">
          <cell r="A280" t="str">
            <v>100</v>
          </cell>
          <cell r="B280" t="str">
            <v>BIENES Y SERVICIOS</v>
          </cell>
          <cell r="C280" t="str">
            <v>CONTR.DE MANTENCIONES PERIODIC</v>
          </cell>
          <cell r="D280" t="str">
            <v>04N</v>
          </cell>
          <cell r="E280">
            <v>0</v>
          </cell>
          <cell r="F280">
            <v>0</v>
          </cell>
          <cell r="G280">
            <v>0</v>
          </cell>
          <cell r="H280">
            <v>0</v>
          </cell>
          <cell r="I280">
            <v>0</v>
          </cell>
          <cell r="J280">
            <v>0</v>
          </cell>
          <cell r="K280">
            <v>0</v>
          </cell>
          <cell r="L280">
            <v>0</v>
          </cell>
          <cell r="M280">
            <v>0</v>
          </cell>
          <cell r="N280">
            <v>0</v>
          </cell>
          <cell r="O280">
            <v>0</v>
          </cell>
          <cell r="P280">
            <v>0</v>
          </cell>
          <cell r="Q280">
            <v>0</v>
          </cell>
          <cell r="R280">
            <v>0</v>
          </cell>
          <cell r="S280">
            <v>0</v>
          </cell>
          <cell r="T280">
            <v>0</v>
          </cell>
          <cell r="U280">
            <v>0</v>
          </cell>
          <cell r="V280">
            <v>0</v>
          </cell>
          <cell r="W280">
            <v>0</v>
          </cell>
          <cell r="X280">
            <v>0</v>
          </cell>
          <cell r="Y280">
            <v>0</v>
          </cell>
          <cell r="Z280">
            <v>0</v>
          </cell>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cell r="AS280">
            <v>0</v>
          </cell>
          <cell r="AT280">
            <v>0</v>
          </cell>
          <cell r="AU280">
            <v>0</v>
          </cell>
          <cell r="AV280">
            <v>0</v>
          </cell>
          <cell r="AW280">
            <v>0</v>
          </cell>
          <cell r="AX280">
            <v>-1572338</v>
          </cell>
          <cell r="AY280">
            <v>0</v>
          </cell>
          <cell r="AZ280">
            <v>0</v>
          </cell>
          <cell r="BA280" t="str">
            <v>INFOE</v>
          </cell>
        </row>
        <row r="281">
          <cell r="A281" t="str">
            <v>100</v>
          </cell>
          <cell r="B281" t="str">
            <v>BIENES Y SERVICIOS</v>
          </cell>
          <cell r="C281" t="str">
            <v>CONTR.DE MANTENCIONES PERIODIC</v>
          </cell>
          <cell r="D281" t="str">
            <v>04N</v>
          </cell>
          <cell r="E281">
            <v>-2654116</v>
          </cell>
          <cell r="F281">
            <v>-2954040</v>
          </cell>
          <cell r="G281">
            <v>0</v>
          </cell>
          <cell r="H281">
            <v>0</v>
          </cell>
          <cell r="I281">
            <v>0</v>
          </cell>
          <cell r="J281">
            <v>0</v>
          </cell>
          <cell r="K281">
            <v>0</v>
          </cell>
          <cell r="L281">
            <v>0</v>
          </cell>
          <cell r="M281">
            <v>0</v>
          </cell>
          <cell r="N281">
            <v>0</v>
          </cell>
          <cell r="O281">
            <v>0</v>
          </cell>
          <cell r="P281">
            <v>0</v>
          </cell>
          <cell r="Q281">
            <v>0</v>
          </cell>
          <cell r="R281">
            <v>0</v>
          </cell>
          <cell r="S281">
            <v>0</v>
          </cell>
          <cell r="T281">
            <v>0</v>
          </cell>
          <cell r="U281">
            <v>0</v>
          </cell>
          <cell r="V281">
            <v>0</v>
          </cell>
          <cell r="W281">
            <v>0</v>
          </cell>
          <cell r="X281">
            <v>0</v>
          </cell>
          <cell r="Y281">
            <v>0</v>
          </cell>
          <cell r="Z281">
            <v>0</v>
          </cell>
          <cell r="AA281">
            <v>0</v>
          </cell>
          <cell r="AB281">
            <v>0</v>
          </cell>
          <cell r="AC281">
            <v>-199776.46850129036</v>
          </cell>
          <cell r="AD281">
            <v>-200255.93202569342</v>
          </cell>
          <cell r="AE281">
            <v>-200997.84116485281</v>
          </cell>
          <cell r="AF281">
            <v>-242017.07075909537</v>
          </cell>
          <cell r="AG281">
            <v>-242791.52538552452</v>
          </cell>
          <cell r="AH281">
            <v>-243592.73741929673</v>
          </cell>
          <cell r="AI281">
            <v>-264944.00624320429</v>
          </cell>
          <cell r="AJ281">
            <v>-265712.34386130952</v>
          </cell>
          <cell r="AK281">
            <v>-266456.33842412115</v>
          </cell>
          <cell r="AL281">
            <v>-308253.41111810092</v>
          </cell>
          <cell r="AM281">
            <v>-309363.1233981261</v>
          </cell>
          <cell r="AN281">
            <v>-310043.72226960195</v>
          </cell>
          <cell r="AO281">
            <v>0</v>
          </cell>
          <cell r="AP281">
            <v>0</v>
          </cell>
          <cell r="AQ281">
            <v>0</v>
          </cell>
          <cell r="AR281">
            <v>0</v>
          </cell>
          <cell r="AS281">
            <v>-19546</v>
          </cell>
          <cell r="AT281">
            <v>-513294</v>
          </cell>
          <cell r="AU281">
            <v>-1057434</v>
          </cell>
          <cell r="AV281">
            <v>-2735684</v>
          </cell>
          <cell r="AW281">
            <v>-7150182</v>
          </cell>
          <cell r="AX281">
            <v>-64315446</v>
          </cell>
          <cell r="AY281">
            <v>-6518260</v>
          </cell>
          <cell r="AZ281">
            <v>-4953516</v>
          </cell>
          <cell r="BA281" t="str">
            <v>TDATA</v>
          </cell>
        </row>
        <row r="282">
          <cell r="A282" t="str">
            <v>100</v>
          </cell>
          <cell r="B282" t="str">
            <v>BIENES Y SERVICIOS</v>
          </cell>
          <cell r="C282" t="str">
            <v>CONTR.DE MANTENCIONES PERIODIC</v>
          </cell>
          <cell r="D282" t="str">
            <v>04N</v>
          </cell>
          <cell r="E282">
            <v>0</v>
          </cell>
          <cell r="F282">
            <v>-266621</v>
          </cell>
          <cell r="G282">
            <v>0</v>
          </cell>
          <cell r="H282">
            <v>0</v>
          </cell>
          <cell r="I282">
            <v>0</v>
          </cell>
          <cell r="J282">
            <v>0</v>
          </cell>
          <cell r="K282">
            <v>0</v>
          </cell>
          <cell r="L282">
            <v>0</v>
          </cell>
          <cell r="M282">
            <v>0</v>
          </cell>
          <cell r="N282">
            <v>0</v>
          </cell>
          <cell r="O282">
            <v>0</v>
          </cell>
          <cell r="P282">
            <v>0</v>
          </cell>
          <cell r="Q282">
            <v>0</v>
          </cell>
          <cell r="R282">
            <v>0</v>
          </cell>
          <cell r="S282">
            <v>0</v>
          </cell>
          <cell r="T282">
            <v>0</v>
          </cell>
          <cell r="U282">
            <v>0</v>
          </cell>
          <cell r="V282">
            <v>0</v>
          </cell>
          <cell r="W282">
            <v>0</v>
          </cell>
          <cell r="X282">
            <v>0</v>
          </cell>
          <cell r="Y282">
            <v>0</v>
          </cell>
          <cell r="Z282">
            <v>0</v>
          </cell>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cell r="AS282">
            <v>0</v>
          </cell>
          <cell r="AT282">
            <v>0</v>
          </cell>
          <cell r="AU282">
            <v>0</v>
          </cell>
          <cell r="AV282">
            <v>0</v>
          </cell>
          <cell r="AW282">
            <v>0</v>
          </cell>
          <cell r="AX282">
            <v>0</v>
          </cell>
          <cell r="AY282">
            <v>0</v>
          </cell>
          <cell r="AZ282">
            <v>0</v>
          </cell>
          <cell r="BA282" t="str">
            <v>TELEM</v>
          </cell>
        </row>
        <row r="283">
          <cell r="A283" t="str">
            <v>100</v>
          </cell>
          <cell r="B283" t="str">
            <v>BIENES Y SERVICIOS</v>
          </cell>
          <cell r="C283" t="str">
            <v>CONTR.DE MANTENCIONES PERIODIC</v>
          </cell>
          <cell r="D283" t="str">
            <v>04N</v>
          </cell>
          <cell r="E283">
            <v>-50996</v>
          </cell>
          <cell r="F283">
            <v>50996</v>
          </cell>
          <cell r="G283">
            <v>0</v>
          </cell>
          <cell r="H283">
            <v>0</v>
          </cell>
          <cell r="I283">
            <v>0</v>
          </cell>
          <cell r="J283">
            <v>0</v>
          </cell>
          <cell r="K283">
            <v>0</v>
          </cell>
          <cell r="L283">
            <v>0</v>
          </cell>
          <cell r="M283">
            <v>0</v>
          </cell>
          <cell r="N283">
            <v>0</v>
          </cell>
          <cell r="O283">
            <v>0</v>
          </cell>
          <cell r="P283">
            <v>0</v>
          </cell>
          <cell r="Q283">
            <v>0</v>
          </cell>
          <cell r="R283">
            <v>0</v>
          </cell>
          <cell r="S283">
            <v>0</v>
          </cell>
          <cell r="T283">
            <v>0</v>
          </cell>
          <cell r="U283">
            <v>0</v>
          </cell>
          <cell r="V283">
            <v>0</v>
          </cell>
          <cell r="W283">
            <v>0</v>
          </cell>
          <cell r="X283">
            <v>0</v>
          </cell>
          <cell r="Y283">
            <v>0</v>
          </cell>
          <cell r="Z283">
            <v>0</v>
          </cell>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cell r="AS283">
            <v>0</v>
          </cell>
          <cell r="AT283">
            <v>0</v>
          </cell>
          <cell r="AU283">
            <v>0</v>
          </cell>
          <cell r="AV283">
            <v>0</v>
          </cell>
          <cell r="AW283">
            <v>0</v>
          </cell>
          <cell r="AX283">
            <v>0</v>
          </cell>
          <cell r="AY283">
            <v>0</v>
          </cell>
          <cell r="AZ283">
            <v>0</v>
          </cell>
          <cell r="BA283" t="str">
            <v>TELEO</v>
          </cell>
        </row>
        <row r="284">
          <cell r="A284" t="str">
            <v>100</v>
          </cell>
          <cell r="B284" t="str">
            <v>BIENES Y SERVICIOS</v>
          </cell>
          <cell r="C284" t="str">
            <v>CONTR.DE MANTENCIONES PERIODIC</v>
          </cell>
          <cell r="D284" t="str">
            <v>04N</v>
          </cell>
          <cell r="E284">
            <v>-2684378</v>
          </cell>
          <cell r="F284">
            <v>-1921181</v>
          </cell>
          <cell r="G284">
            <v>0</v>
          </cell>
          <cell r="H284">
            <v>0</v>
          </cell>
          <cell r="I284">
            <v>0</v>
          </cell>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v>
          </cell>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-5888</v>
          </cell>
          <cell r="AQ284">
            <v>-2612786</v>
          </cell>
          <cell r="AR284">
            <v>-4365978</v>
          </cell>
          <cell r="AS284">
            <v>-4265550</v>
          </cell>
          <cell r="AT284">
            <v>-4168892</v>
          </cell>
          <cell r="AU284">
            <v>-9932102</v>
          </cell>
          <cell r="AV284">
            <v>-4012454</v>
          </cell>
          <cell r="AW284">
            <v>-9242448</v>
          </cell>
          <cell r="AX284">
            <v>-6022164</v>
          </cell>
          <cell r="AY284">
            <v>-9251012</v>
          </cell>
          <cell r="AZ284">
            <v>-4530268</v>
          </cell>
          <cell r="BA284" t="str">
            <v>TEMPR</v>
          </cell>
        </row>
        <row r="285">
          <cell r="A285" t="str">
            <v>100</v>
          </cell>
          <cell r="B285" t="str">
            <v>BIENES Y SERVICIOS</v>
          </cell>
          <cell r="C285" t="str">
            <v>CONTRATOS DE OUTSOURCING</v>
          </cell>
          <cell r="D285" t="str">
            <v>04B</v>
          </cell>
          <cell r="E285">
            <v>0</v>
          </cell>
          <cell r="F285">
            <v>0</v>
          </cell>
          <cell r="G285">
            <v>0</v>
          </cell>
          <cell r="H285">
            <v>0</v>
          </cell>
          <cell r="I285">
            <v>0</v>
          </cell>
          <cell r="J285">
            <v>0</v>
          </cell>
          <cell r="K285">
            <v>0</v>
          </cell>
          <cell r="L285">
            <v>0</v>
          </cell>
          <cell r="M285">
            <v>0</v>
          </cell>
          <cell r="N285">
            <v>0</v>
          </cell>
          <cell r="O285">
            <v>0</v>
          </cell>
          <cell r="P285">
            <v>0</v>
          </cell>
          <cell r="Q285">
            <v>0</v>
          </cell>
          <cell r="R285">
            <v>0</v>
          </cell>
          <cell r="S285">
            <v>0</v>
          </cell>
          <cell r="T285">
            <v>0</v>
          </cell>
          <cell r="U285">
            <v>0</v>
          </cell>
          <cell r="V285">
            <v>0</v>
          </cell>
          <cell r="W285">
            <v>0</v>
          </cell>
          <cell r="X285">
            <v>0</v>
          </cell>
          <cell r="Y285">
            <v>0</v>
          </cell>
          <cell r="Z285">
            <v>0</v>
          </cell>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cell r="AS285">
            <v>0</v>
          </cell>
          <cell r="AT285">
            <v>0</v>
          </cell>
          <cell r="AU285">
            <v>0</v>
          </cell>
          <cell r="AV285">
            <v>0</v>
          </cell>
          <cell r="AW285">
            <v>0</v>
          </cell>
          <cell r="AX285">
            <v>0</v>
          </cell>
          <cell r="AY285">
            <v>-943252</v>
          </cell>
          <cell r="AZ285">
            <v>0</v>
          </cell>
          <cell r="BA285" t="str">
            <v>TDATA</v>
          </cell>
        </row>
        <row r="286">
          <cell r="A286" t="str">
            <v>100</v>
          </cell>
          <cell r="B286" t="str">
            <v>BIENES Y SERVICIOS</v>
          </cell>
          <cell r="C286" t="str">
            <v>CONTRATOS DE OUTSOURCING</v>
          </cell>
          <cell r="D286" t="str">
            <v>04B</v>
          </cell>
          <cell r="E286">
            <v>0</v>
          </cell>
          <cell r="F286">
            <v>0</v>
          </cell>
          <cell r="G286">
            <v>0</v>
          </cell>
          <cell r="H286">
            <v>0</v>
          </cell>
          <cell r="I286">
            <v>0</v>
          </cell>
          <cell r="J286">
            <v>0</v>
          </cell>
          <cell r="K286">
            <v>0</v>
          </cell>
          <cell r="L286">
            <v>0</v>
          </cell>
          <cell r="M286">
            <v>0</v>
          </cell>
          <cell r="N286">
            <v>0</v>
          </cell>
          <cell r="O286">
            <v>0</v>
          </cell>
          <cell r="P286">
            <v>0</v>
          </cell>
          <cell r="Q286">
            <v>0</v>
          </cell>
          <cell r="R286">
            <v>0</v>
          </cell>
          <cell r="S286">
            <v>0</v>
          </cell>
          <cell r="T286">
            <v>0</v>
          </cell>
          <cell r="U286">
            <v>0</v>
          </cell>
          <cell r="V286">
            <v>0</v>
          </cell>
          <cell r="W286">
            <v>0</v>
          </cell>
          <cell r="X286">
            <v>0</v>
          </cell>
          <cell r="Y286">
            <v>0</v>
          </cell>
          <cell r="Z286">
            <v>0</v>
          </cell>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cell r="AS286">
            <v>-4000970</v>
          </cell>
          <cell r="AT286">
            <v>0</v>
          </cell>
          <cell r="AU286">
            <v>0</v>
          </cell>
          <cell r="AV286">
            <v>0</v>
          </cell>
          <cell r="AW286">
            <v>0</v>
          </cell>
          <cell r="AX286">
            <v>0</v>
          </cell>
          <cell r="AY286">
            <v>-13085268</v>
          </cell>
          <cell r="AZ286">
            <v>-684634</v>
          </cell>
          <cell r="BA286" t="str">
            <v>TEMPR</v>
          </cell>
        </row>
        <row r="287">
          <cell r="A287" t="str">
            <v>100</v>
          </cell>
          <cell r="B287" t="str">
            <v>BIENES Y SERVICIOS</v>
          </cell>
          <cell r="C287" t="str">
            <v xml:space="preserve">CONTRATOS PARA INVERSIONES EN </v>
          </cell>
          <cell r="D287" t="str">
            <v>040</v>
          </cell>
          <cell r="E287">
            <v>0</v>
          </cell>
          <cell r="F287">
            <v>0</v>
          </cell>
          <cell r="G287">
            <v>0</v>
          </cell>
          <cell r="H287">
            <v>0</v>
          </cell>
          <cell r="I287">
            <v>0</v>
          </cell>
          <cell r="J287">
            <v>0</v>
          </cell>
          <cell r="K287">
            <v>0</v>
          </cell>
          <cell r="L287">
            <v>0</v>
          </cell>
          <cell r="M287">
            <v>0</v>
          </cell>
          <cell r="N287">
            <v>0</v>
          </cell>
          <cell r="O287">
            <v>0</v>
          </cell>
          <cell r="P287">
            <v>0</v>
          </cell>
          <cell r="Q287">
            <v>0</v>
          </cell>
          <cell r="R287">
            <v>0</v>
          </cell>
          <cell r="S287">
            <v>0</v>
          </cell>
          <cell r="T287">
            <v>0</v>
          </cell>
          <cell r="U287">
            <v>0</v>
          </cell>
          <cell r="V287">
            <v>0</v>
          </cell>
          <cell r="W287">
            <v>0</v>
          </cell>
          <cell r="X287">
            <v>0</v>
          </cell>
          <cell r="Y287">
            <v>0</v>
          </cell>
          <cell r="Z287">
            <v>0</v>
          </cell>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cell r="AS287">
            <v>0</v>
          </cell>
          <cell r="AT287">
            <v>0</v>
          </cell>
          <cell r="AU287">
            <v>0</v>
          </cell>
          <cell r="AV287">
            <v>0</v>
          </cell>
          <cell r="AW287">
            <v>0</v>
          </cell>
          <cell r="AX287">
            <v>0</v>
          </cell>
          <cell r="AY287">
            <v>0</v>
          </cell>
          <cell r="AZ287">
            <v>0</v>
          </cell>
          <cell r="BA287" t="str">
            <v>DATA</v>
          </cell>
        </row>
        <row r="288">
          <cell r="A288" t="str">
            <v>100</v>
          </cell>
          <cell r="B288" t="str">
            <v>BIENES Y SERVICIOS</v>
          </cell>
          <cell r="C288" t="str">
            <v xml:space="preserve">CONTRATOS PARA INVERSIONES EN </v>
          </cell>
          <cell r="D288" t="str">
            <v>040</v>
          </cell>
          <cell r="E288">
            <v>0</v>
          </cell>
          <cell r="F288">
            <v>0</v>
          </cell>
          <cell r="G288">
            <v>0</v>
          </cell>
          <cell r="H288">
            <v>0</v>
          </cell>
          <cell r="I288">
            <v>0</v>
          </cell>
          <cell r="J288">
            <v>0</v>
          </cell>
          <cell r="K288">
            <v>0</v>
          </cell>
          <cell r="L288">
            <v>0</v>
          </cell>
          <cell r="M288">
            <v>0</v>
          </cell>
          <cell r="N288">
            <v>0</v>
          </cell>
          <cell r="O288">
            <v>0</v>
          </cell>
          <cell r="P288">
            <v>0</v>
          </cell>
          <cell r="Q288">
            <v>0</v>
          </cell>
          <cell r="R288">
            <v>0</v>
          </cell>
          <cell r="S288">
            <v>0</v>
          </cell>
          <cell r="T288">
            <v>0</v>
          </cell>
          <cell r="U288">
            <v>0</v>
          </cell>
          <cell r="V288">
            <v>0</v>
          </cell>
          <cell r="W288">
            <v>0</v>
          </cell>
          <cell r="X288">
            <v>0</v>
          </cell>
          <cell r="Y288">
            <v>0</v>
          </cell>
          <cell r="Z288">
            <v>0</v>
          </cell>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cell r="AS288">
            <v>0</v>
          </cell>
          <cell r="AT288">
            <v>0</v>
          </cell>
          <cell r="AU288">
            <v>0</v>
          </cell>
          <cell r="AV288">
            <v>0</v>
          </cell>
          <cell r="AW288">
            <v>0</v>
          </cell>
          <cell r="AX288">
            <v>0</v>
          </cell>
          <cell r="AY288">
            <v>0</v>
          </cell>
          <cell r="AZ288">
            <v>0</v>
          </cell>
          <cell r="BA288" t="str">
            <v>EMPRE</v>
          </cell>
        </row>
        <row r="289">
          <cell r="A289" t="str">
            <v>100</v>
          </cell>
          <cell r="B289" t="str">
            <v>BIENES Y SERVICIOS</v>
          </cell>
          <cell r="C289" t="str">
            <v xml:space="preserve">CONTRATOS PARA INVERSIONES EN </v>
          </cell>
          <cell r="D289" t="str">
            <v>040</v>
          </cell>
          <cell r="E289">
            <v>0</v>
          </cell>
          <cell r="F289">
            <v>0</v>
          </cell>
          <cell r="G289">
            <v>0</v>
          </cell>
          <cell r="H289">
            <v>0</v>
          </cell>
          <cell r="I289">
            <v>0</v>
          </cell>
          <cell r="J289">
            <v>0</v>
          </cell>
          <cell r="K289">
            <v>0</v>
          </cell>
          <cell r="L289">
            <v>0</v>
          </cell>
          <cell r="M289">
            <v>0</v>
          </cell>
          <cell r="N289">
            <v>0</v>
          </cell>
          <cell r="O289">
            <v>0</v>
          </cell>
          <cell r="P289">
            <v>0</v>
          </cell>
          <cell r="Q289">
            <v>0</v>
          </cell>
          <cell r="R289">
            <v>0</v>
          </cell>
          <cell r="S289">
            <v>0</v>
          </cell>
          <cell r="T289">
            <v>0</v>
          </cell>
          <cell r="U289">
            <v>0</v>
          </cell>
          <cell r="V289">
            <v>0</v>
          </cell>
          <cell r="W289">
            <v>0</v>
          </cell>
          <cell r="X289">
            <v>0</v>
          </cell>
          <cell r="Y289">
            <v>0</v>
          </cell>
          <cell r="Z289">
            <v>0</v>
          </cell>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cell r="AS289">
            <v>0</v>
          </cell>
          <cell r="AT289">
            <v>0</v>
          </cell>
          <cell r="AU289">
            <v>0</v>
          </cell>
          <cell r="AV289">
            <v>0</v>
          </cell>
          <cell r="AW289">
            <v>0</v>
          </cell>
          <cell r="AX289">
            <v>0</v>
          </cell>
          <cell r="AY289">
            <v>0</v>
          </cell>
          <cell r="AZ289">
            <v>0</v>
          </cell>
          <cell r="BA289" t="str">
            <v>TDATA</v>
          </cell>
        </row>
        <row r="290">
          <cell r="A290" t="str">
            <v>100</v>
          </cell>
          <cell r="B290" t="str">
            <v>BIENES Y SERVICIOS</v>
          </cell>
          <cell r="C290" t="str">
            <v xml:space="preserve">CONTRATOS PARA INVERSIONES EN </v>
          </cell>
          <cell r="D290" t="str">
            <v>040</v>
          </cell>
          <cell r="E290">
            <v>0</v>
          </cell>
          <cell r="F290">
            <v>0</v>
          </cell>
          <cell r="G290">
            <v>0</v>
          </cell>
          <cell r="H290">
            <v>0</v>
          </cell>
          <cell r="I290">
            <v>0</v>
          </cell>
          <cell r="J290">
            <v>0</v>
          </cell>
          <cell r="K290">
            <v>0</v>
          </cell>
          <cell r="L290">
            <v>0</v>
          </cell>
          <cell r="M290">
            <v>0</v>
          </cell>
          <cell r="N290">
            <v>0</v>
          </cell>
          <cell r="O290">
            <v>0</v>
          </cell>
          <cell r="P290">
            <v>0</v>
          </cell>
          <cell r="Q290">
            <v>0</v>
          </cell>
          <cell r="R290">
            <v>0</v>
          </cell>
          <cell r="S290">
            <v>0</v>
          </cell>
          <cell r="T290">
            <v>0</v>
          </cell>
          <cell r="U290">
            <v>0</v>
          </cell>
          <cell r="V290">
            <v>0</v>
          </cell>
          <cell r="W290">
            <v>0</v>
          </cell>
          <cell r="X290">
            <v>0</v>
          </cell>
          <cell r="Y290">
            <v>0</v>
          </cell>
          <cell r="Z290">
            <v>0</v>
          </cell>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cell r="AS290">
            <v>0</v>
          </cell>
          <cell r="AT290">
            <v>0</v>
          </cell>
          <cell r="AU290">
            <v>-32697534</v>
          </cell>
          <cell r="AV290">
            <v>32697534</v>
          </cell>
          <cell r="AW290">
            <v>0</v>
          </cell>
          <cell r="AX290">
            <v>0</v>
          </cell>
          <cell r="AY290">
            <v>0</v>
          </cell>
          <cell r="AZ290">
            <v>0</v>
          </cell>
          <cell r="BA290" t="str">
            <v>TEMPR</v>
          </cell>
        </row>
        <row r="291">
          <cell r="A291" t="str">
            <v>100</v>
          </cell>
          <cell r="B291" t="str">
            <v>BIENES Y SERVICIOS</v>
          </cell>
          <cell r="C291" t="str">
            <v>CONTRATOS VARIOS</v>
          </cell>
          <cell r="D291" t="str">
            <v>042</v>
          </cell>
          <cell r="E291">
            <v>0</v>
          </cell>
          <cell r="F291">
            <v>0</v>
          </cell>
          <cell r="G291">
            <v>0</v>
          </cell>
          <cell r="H291">
            <v>0</v>
          </cell>
          <cell r="I291">
            <v>0</v>
          </cell>
          <cell r="J291">
            <v>0</v>
          </cell>
          <cell r="K291">
            <v>0</v>
          </cell>
          <cell r="L291">
            <v>0</v>
          </cell>
          <cell r="M291">
            <v>0</v>
          </cell>
          <cell r="N291">
            <v>0</v>
          </cell>
          <cell r="O291">
            <v>0</v>
          </cell>
          <cell r="P291">
            <v>0</v>
          </cell>
          <cell r="Q291">
            <v>0</v>
          </cell>
          <cell r="R291">
            <v>0</v>
          </cell>
          <cell r="S291">
            <v>0</v>
          </cell>
          <cell r="T291">
            <v>0</v>
          </cell>
          <cell r="U291">
            <v>0</v>
          </cell>
          <cell r="V291">
            <v>0</v>
          </cell>
          <cell r="W291">
            <v>0</v>
          </cell>
          <cell r="X291">
            <v>0</v>
          </cell>
          <cell r="Y291">
            <v>0</v>
          </cell>
          <cell r="Z291">
            <v>0</v>
          </cell>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cell r="AS291">
            <v>0</v>
          </cell>
          <cell r="AT291">
            <v>0</v>
          </cell>
          <cell r="AU291">
            <v>0</v>
          </cell>
          <cell r="AV291">
            <v>0</v>
          </cell>
          <cell r="AW291">
            <v>0</v>
          </cell>
          <cell r="AX291">
            <v>0</v>
          </cell>
          <cell r="AY291">
            <v>-3721256</v>
          </cell>
          <cell r="AZ291">
            <v>0</v>
          </cell>
          <cell r="BA291" t="str">
            <v>COMUN</v>
          </cell>
        </row>
        <row r="292">
          <cell r="A292" t="str">
            <v>100</v>
          </cell>
          <cell r="B292" t="str">
            <v>BIENES Y SERVICIOS</v>
          </cell>
          <cell r="C292" t="str">
            <v>CONTRATOS VARIOS</v>
          </cell>
          <cell r="D292" t="str">
            <v>042</v>
          </cell>
          <cell r="E292">
            <v>-804266</v>
          </cell>
          <cell r="F292">
            <v>-804266</v>
          </cell>
          <cell r="G292">
            <v>0</v>
          </cell>
          <cell r="H292">
            <v>0</v>
          </cell>
          <cell r="I292">
            <v>0</v>
          </cell>
          <cell r="J292">
            <v>0</v>
          </cell>
          <cell r="K292">
            <v>0</v>
          </cell>
          <cell r="L292">
            <v>0</v>
          </cell>
          <cell r="M292">
            <v>0</v>
          </cell>
          <cell r="N292">
            <v>0</v>
          </cell>
          <cell r="O292">
            <v>0</v>
          </cell>
          <cell r="P292">
            <v>0</v>
          </cell>
          <cell r="Q292">
            <v>0</v>
          </cell>
          <cell r="R292">
            <v>0</v>
          </cell>
          <cell r="S292">
            <v>0</v>
          </cell>
          <cell r="T292">
            <v>0</v>
          </cell>
          <cell r="U292">
            <v>0</v>
          </cell>
          <cell r="V292">
            <v>0</v>
          </cell>
          <cell r="W292">
            <v>0</v>
          </cell>
          <cell r="X292">
            <v>0</v>
          </cell>
          <cell r="Y292">
            <v>0</v>
          </cell>
          <cell r="Z292">
            <v>0</v>
          </cell>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cell r="AS292">
            <v>0</v>
          </cell>
          <cell r="AT292">
            <v>0</v>
          </cell>
          <cell r="AU292">
            <v>0</v>
          </cell>
          <cell r="AV292">
            <v>0</v>
          </cell>
          <cell r="AW292">
            <v>0</v>
          </cell>
          <cell r="AX292">
            <v>0</v>
          </cell>
          <cell r="AY292">
            <v>0</v>
          </cell>
          <cell r="AZ292">
            <v>0</v>
          </cell>
          <cell r="BA292" t="str">
            <v>DATA</v>
          </cell>
        </row>
        <row r="293">
          <cell r="A293" t="str">
            <v>100</v>
          </cell>
          <cell r="B293" t="str">
            <v>BIENES Y SERVICIOS</v>
          </cell>
          <cell r="C293" t="str">
            <v>CONTRATOS VARIOS</v>
          </cell>
          <cell r="D293" t="str">
            <v>042</v>
          </cell>
          <cell r="E293">
            <v>-26699566</v>
          </cell>
          <cell r="F293">
            <v>-10919914</v>
          </cell>
          <cell r="G293">
            <v>0</v>
          </cell>
          <cell r="H293">
            <v>0</v>
          </cell>
          <cell r="I293">
            <v>0</v>
          </cell>
          <cell r="J293">
            <v>0</v>
          </cell>
          <cell r="K293">
            <v>0</v>
          </cell>
          <cell r="L293">
            <v>0</v>
          </cell>
          <cell r="M293">
            <v>0</v>
          </cell>
          <cell r="N293">
            <v>0</v>
          </cell>
          <cell r="O293">
            <v>0</v>
          </cell>
          <cell r="P293">
            <v>0</v>
          </cell>
          <cell r="Q293">
            <v>0</v>
          </cell>
          <cell r="R293">
            <v>0</v>
          </cell>
          <cell r="S293">
            <v>0</v>
          </cell>
          <cell r="T293">
            <v>0</v>
          </cell>
          <cell r="U293">
            <v>0</v>
          </cell>
          <cell r="V293">
            <v>0</v>
          </cell>
          <cell r="W293">
            <v>0</v>
          </cell>
          <cell r="X293">
            <v>0</v>
          </cell>
          <cell r="Y293">
            <v>0</v>
          </cell>
          <cell r="Z293">
            <v>0</v>
          </cell>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cell r="AS293">
            <v>0</v>
          </cell>
          <cell r="AT293">
            <v>0</v>
          </cell>
          <cell r="AU293">
            <v>0</v>
          </cell>
          <cell r="AV293">
            <v>0</v>
          </cell>
          <cell r="AW293">
            <v>0</v>
          </cell>
          <cell r="AX293">
            <v>0</v>
          </cell>
          <cell r="AY293">
            <v>0</v>
          </cell>
          <cell r="AZ293">
            <v>0</v>
          </cell>
          <cell r="BA293" t="str">
            <v>EMPRE</v>
          </cell>
        </row>
        <row r="294">
          <cell r="A294" t="str">
            <v>100</v>
          </cell>
          <cell r="B294" t="str">
            <v>BIENES Y SERVICIOS</v>
          </cell>
          <cell r="C294" t="str">
            <v>CONTRATOS VARIOS</v>
          </cell>
          <cell r="D294" t="str">
            <v>042</v>
          </cell>
          <cell r="E294">
            <v>0</v>
          </cell>
          <cell r="F294">
            <v>0</v>
          </cell>
          <cell r="G294">
            <v>0</v>
          </cell>
          <cell r="H294">
            <v>0</v>
          </cell>
          <cell r="I294">
            <v>0</v>
          </cell>
          <cell r="J294">
            <v>0</v>
          </cell>
          <cell r="K294">
            <v>0</v>
          </cell>
          <cell r="L294">
            <v>0</v>
          </cell>
          <cell r="M294">
            <v>0</v>
          </cell>
          <cell r="N294">
            <v>0</v>
          </cell>
          <cell r="O294">
            <v>0</v>
          </cell>
          <cell r="P294">
            <v>0</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-1034134</v>
          </cell>
          <cell r="AQ294">
            <v>1034134</v>
          </cell>
          <cell r="AR294">
            <v>0</v>
          </cell>
          <cell r="AS294">
            <v>0</v>
          </cell>
          <cell r="AT294">
            <v>0</v>
          </cell>
          <cell r="AU294">
            <v>0</v>
          </cell>
          <cell r="AV294">
            <v>0</v>
          </cell>
          <cell r="AW294">
            <v>0</v>
          </cell>
          <cell r="AX294">
            <v>0</v>
          </cell>
          <cell r="AY294">
            <v>0</v>
          </cell>
          <cell r="AZ294">
            <v>0</v>
          </cell>
          <cell r="BA294" t="str">
            <v>INTER</v>
          </cell>
        </row>
        <row r="295">
          <cell r="A295" t="str">
            <v>100</v>
          </cell>
          <cell r="B295" t="str">
            <v>BIENES Y SERVICIOS</v>
          </cell>
          <cell r="C295" t="str">
            <v>CONTRATOS VARIOS</v>
          </cell>
          <cell r="D295" t="str">
            <v>042</v>
          </cell>
          <cell r="E295">
            <v>-90241551</v>
          </cell>
          <cell r="F295">
            <v>-70962557</v>
          </cell>
          <cell r="G295">
            <v>0</v>
          </cell>
          <cell r="H295">
            <v>0</v>
          </cell>
          <cell r="I295">
            <v>0</v>
          </cell>
          <cell r="J295">
            <v>0</v>
          </cell>
          <cell r="K295">
            <v>0</v>
          </cell>
          <cell r="L295">
            <v>0</v>
          </cell>
          <cell r="M295">
            <v>0</v>
          </cell>
          <cell r="N295">
            <v>0</v>
          </cell>
          <cell r="O295">
            <v>0</v>
          </cell>
          <cell r="P295">
            <v>0</v>
          </cell>
          <cell r="Q295">
            <v>0</v>
          </cell>
          <cell r="R295">
            <v>0</v>
          </cell>
          <cell r="S295">
            <v>0</v>
          </cell>
          <cell r="T295">
            <v>0</v>
          </cell>
          <cell r="U295">
            <v>0</v>
          </cell>
          <cell r="V295">
            <v>0</v>
          </cell>
          <cell r="W295">
            <v>0</v>
          </cell>
          <cell r="X295">
            <v>0</v>
          </cell>
          <cell r="Y295">
            <v>0</v>
          </cell>
          <cell r="Z295">
            <v>0</v>
          </cell>
          <cell r="AA295">
            <v>0</v>
          </cell>
          <cell r="AB295">
            <v>0</v>
          </cell>
          <cell r="AC295">
            <v>-68171016.28933464</v>
          </cell>
          <cell r="AD295">
            <v>-76581217.170786709</v>
          </cell>
          <cell r="AE295">
            <v>-76795656.445139363</v>
          </cell>
          <cell r="AF295">
            <v>-83231758.611452773</v>
          </cell>
          <cell r="AG295">
            <v>-83498100.239009455</v>
          </cell>
          <cell r="AH295">
            <v>-83773643.969798177</v>
          </cell>
          <cell r="AI295">
            <v>-87198964.298729151</v>
          </cell>
          <cell r="AJ295">
            <v>-87451841.295195431</v>
          </cell>
          <cell r="AK295">
            <v>-87696706.450821996</v>
          </cell>
          <cell r="AL295">
            <v>-94212669.894226536</v>
          </cell>
          <cell r="AM295">
            <v>-94551835.50584574</v>
          </cell>
          <cell r="AN295">
            <v>-94759849.543958604</v>
          </cell>
          <cell r="AO295">
            <v>0</v>
          </cell>
          <cell r="AP295">
            <v>0</v>
          </cell>
          <cell r="AQ295">
            <v>0</v>
          </cell>
          <cell r="AR295">
            <v>-872910</v>
          </cell>
          <cell r="AS295">
            <v>275836</v>
          </cell>
          <cell r="AT295">
            <v>-12389774</v>
          </cell>
          <cell r="AU295">
            <v>-14676526</v>
          </cell>
          <cell r="AV295">
            <v>-303092828</v>
          </cell>
          <cell r="AW295">
            <v>-32376364</v>
          </cell>
          <cell r="AX295">
            <v>-44435972</v>
          </cell>
          <cell r="AY295">
            <v>-53033460</v>
          </cell>
          <cell r="AZ295">
            <v>-1270769106</v>
          </cell>
          <cell r="BA295" t="str">
            <v>TDATA</v>
          </cell>
        </row>
        <row r="296">
          <cell r="A296" t="str">
            <v>100</v>
          </cell>
          <cell r="B296" t="str">
            <v>BIENES Y SERVICIOS</v>
          </cell>
          <cell r="C296" t="str">
            <v>CONTRATOS VARIOS</v>
          </cell>
          <cell r="D296" t="str">
            <v>042</v>
          </cell>
          <cell r="E296">
            <v>0</v>
          </cell>
          <cell r="F296">
            <v>-5837174</v>
          </cell>
          <cell r="G296">
            <v>0</v>
          </cell>
          <cell r="H296">
            <v>0</v>
          </cell>
          <cell r="I296">
            <v>0</v>
          </cell>
          <cell r="J296">
            <v>0</v>
          </cell>
          <cell r="K296">
            <v>0</v>
          </cell>
          <cell r="L296">
            <v>0</v>
          </cell>
          <cell r="M296">
            <v>0</v>
          </cell>
          <cell r="N296">
            <v>0</v>
          </cell>
          <cell r="O296">
            <v>0</v>
          </cell>
          <cell r="P296">
            <v>0</v>
          </cell>
          <cell r="Q296">
            <v>0</v>
          </cell>
          <cell r="R296">
            <v>0</v>
          </cell>
          <cell r="S296">
            <v>0</v>
          </cell>
          <cell r="T296">
            <v>0</v>
          </cell>
          <cell r="U296">
            <v>0</v>
          </cell>
          <cell r="V296">
            <v>0</v>
          </cell>
          <cell r="W296">
            <v>0</v>
          </cell>
          <cell r="X296">
            <v>0</v>
          </cell>
          <cell r="Y296">
            <v>0</v>
          </cell>
          <cell r="Z296">
            <v>0</v>
          </cell>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cell r="AS296">
            <v>0</v>
          </cell>
          <cell r="AT296">
            <v>0</v>
          </cell>
          <cell r="AU296">
            <v>0</v>
          </cell>
          <cell r="AV296">
            <v>0</v>
          </cell>
          <cell r="AW296">
            <v>0</v>
          </cell>
          <cell r="AX296">
            <v>0</v>
          </cell>
          <cell r="AY296">
            <v>0</v>
          </cell>
          <cell r="AZ296">
            <v>0</v>
          </cell>
          <cell r="BA296" t="str">
            <v>TELEM</v>
          </cell>
        </row>
        <row r="297">
          <cell r="A297" t="str">
            <v>100</v>
          </cell>
          <cell r="B297" t="str">
            <v>BIENES Y SERVICIOS</v>
          </cell>
          <cell r="C297" t="str">
            <v>CONTRATOS VARIOS</v>
          </cell>
          <cell r="D297" t="str">
            <v>042</v>
          </cell>
          <cell r="E297">
            <v>-4909739</v>
          </cell>
          <cell r="F297">
            <v>4909739</v>
          </cell>
          <cell r="G297">
            <v>0</v>
          </cell>
          <cell r="H297">
            <v>0</v>
          </cell>
          <cell r="I297">
            <v>0</v>
          </cell>
          <cell r="J297">
            <v>0</v>
          </cell>
          <cell r="K297">
            <v>0</v>
          </cell>
          <cell r="L297">
            <v>0</v>
          </cell>
          <cell r="M297">
            <v>0</v>
          </cell>
          <cell r="N297">
            <v>0</v>
          </cell>
          <cell r="O297">
            <v>0</v>
          </cell>
          <cell r="P297">
            <v>0</v>
          </cell>
          <cell r="Q297">
            <v>0</v>
          </cell>
          <cell r="R297">
            <v>0</v>
          </cell>
          <cell r="S297">
            <v>0</v>
          </cell>
          <cell r="T297">
            <v>0</v>
          </cell>
          <cell r="U297">
            <v>0</v>
          </cell>
          <cell r="V297">
            <v>0</v>
          </cell>
          <cell r="W297">
            <v>0</v>
          </cell>
          <cell r="X297">
            <v>0</v>
          </cell>
          <cell r="Y297">
            <v>0</v>
          </cell>
          <cell r="Z297">
            <v>0</v>
          </cell>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cell r="AS297">
            <v>0</v>
          </cell>
          <cell r="AT297">
            <v>0</v>
          </cell>
          <cell r="AU297">
            <v>0</v>
          </cell>
          <cell r="AV297">
            <v>0</v>
          </cell>
          <cell r="AW297">
            <v>0</v>
          </cell>
          <cell r="AX297">
            <v>0</v>
          </cell>
          <cell r="AY297">
            <v>0</v>
          </cell>
          <cell r="AZ297">
            <v>0</v>
          </cell>
          <cell r="BA297" t="str">
            <v>TELEO</v>
          </cell>
        </row>
        <row r="298">
          <cell r="A298" t="str">
            <v>100</v>
          </cell>
          <cell r="B298" t="str">
            <v>BIENES Y SERVICIOS</v>
          </cell>
          <cell r="C298" t="str">
            <v>CONTRATOS VARIOS</v>
          </cell>
          <cell r="D298" t="str">
            <v>042</v>
          </cell>
          <cell r="E298">
            <v>-32413571</v>
          </cell>
          <cell r="F298">
            <v>-6814441</v>
          </cell>
          <cell r="G298">
            <v>0</v>
          </cell>
          <cell r="H298">
            <v>0</v>
          </cell>
          <cell r="I298">
            <v>0</v>
          </cell>
          <cell r="J298">
            <v>0</v>
          </cell>
          <cell r="K298">
            <v>0</v>
          </cell>
          <cell r="L298">
            <v>0</v>
          </cell>
          <cell r="M298">
            <v>0</v>
          </cell>
          <cell r="N298">
            <v>0</v>
          </cell>
          <cell r="O298">
            <v>0</v>
          </cell>
          <cell r="P298">
            <v>0</v>
          </cell>
          <cell r="Q298">
            <v>0</v>
          </cell>
          <cell r="R298">
            <v>0</v>
          </cell>
          <cell r="S298">
            <v>0</v>
          </cell>
          <cell r="T298">
            <v>0</v>
          </cell>
          <cell r="U298">
            <v>0</v>
          </cell>
          <cell r="V298">
            <v>0</v>
          </cell>
          <cell r="W298">
            <v>0</v>
          </cell>
          <cell r="X298">
            <v>0</v>
          </cell>
          <cell r="Y298">
            <v>0</v>
          </cell>
          <cell r="Z298">
            <v>0</v>
          </cell>
          <cell r="AA298">
            <v>0</v>
          </cell>
          <cell r="AB298">
            <v>0</v>
          </cell>
          <cell r="AC298">
            <v>-52081224.526198737</v>
          </cell>
          <cell r="AD298">
            <v>-113344080.61843629</v>
          </cell>
          <cell r="AE298">
            <v>-27690036.893442597</v>
          </cell>
          <cell r="AF298">
            <v>-107220646.14338918</v>
          </cell>
          <cell r="AG298">
            <v>-184725394.41034195</v>
          </cell>
          <cell r="AH298">
            <v>-12491267.176703136</v>
          </cell>
          <cell r="AI298">
            <v>-22794155.829799764</v>
          </cell>
          <cell r="AJ298">
            <v>-17056423.776744418</v>
          </cell>
          <cell r="AK298">
            <v>-18861543.343662523</v>
          </cell>
          <cell r="AL298">
            <v>-19846841.686173767</v>
          </cell>
          <cell r="AM298">
            <v>-21107243.124871958</v>
          </cell>
          <cell r="AN298">
            <v>-23433077.006032038</v>
          </cell>
          <cell r="AO298">
            <v>-258217084</v>
          </cell>
          <cell r="AP298">
            <v>154582578</v>
          </cell>
          <cell r="AQ298">
            <v>-385888876</v>
          </cell>
          <cell r="AR298">
            <v>121848180</v>
          </cell>
          <cell r="AS298">
            <v>-178141682</v>
          </cell>
          <cell r="AT298">
            <v>-178756450</v>
          </cell>
          <cell r="AU298">
            <v>-399071944</v>
          </cell>
          <cell r="AV298">
            <v>-348617576</v>
          </cell>
          <cell r="AW298">
            <v>-240464376</v>
          </cell>
          <cell r="AX298">
            <v>-178201610</v>
          </cell>
          <cell r="AY298">
            <v>194923280</v>
          </cell>
          <cell r="AZ298">
            <v>-595649644</v>
          </cell>
          <cell r="BA298" t="str">
            <v>TEMPR</v>
          </cell>
        </row>
        <row r="299">
          <cell r="A299" t="str">
            <v>100</v>
          </cell>
          <cell r="B299" t="str">
            <v>BIENES Y SERVICIOS</v>
          </cell>
          <cell r="C299" t="str">
            <v>CONTRATOS Y ASIGNACIONES DE AS</v>
          </cell>
          <cell r="D299" t="str">
            <v>039</v>
          </cell>
          <cell r="E299">
            <v>0</v>
          </cell>
          <cell r="F299">
            <v>0</v>
          </cell>
          <cell r="G299">
            <v>0</v>
          </cell>
          <cell r="H299">
            <v>0</v>
          </cell>
          <cell r="I299">
            <v>0</v>
          </cell>
          <cell r="J299">
            <v>0</v>
          </cell>
          <cell r="K299">
            <v>0</v>
          </cell>
          <cell r="L299">
            <v>0</v>
          </cell>
          <cell r="M299">
            <v>0</v>
          </cell>
          <cell r="N299">
            <v>0</v>
          </cell>
          <cell r="O299">
            <v>0</v>
          </cell>
          <cell r="P299">
            <v>0</v>
          </cell>
          <cell r="Q299">
            <v>0</v>
          </cell>
          <cell r="R299">
            <v>0</v>
          </cell>
          <cell r="S299">
            <v>0</v>
          </cell>
          <cell r="T299">
            <v>0</v>
          </cell>
          <cell r="U299">
            <v>0</v>
          </cell>
          <cell r="V299">
            <v>0</v>
          </cell>
          <cell r="W299">
            <v>0</v>
          </cell>
          <cell r="X299">
            <v>0</v>
          </cell>
          <cell r="Y299">
            <v>0</v>
          </cell>
          <cell r="Z299">
            <v>0</v>
          </cell>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cell r="AS299">
            <v>0</v>
          </cell>
          <cell r="AT299">
            <v>0</v>
          </cell>
          <cell r="AU299">
            <v>0</v>
          </cell>
          <cell r="AV299">
            <v>0</v>
          </cell>
          <cell r="AW299">
            <v>-15810844</v>
          </cell>
          <cell r="AX299">
            <v>0</v>
          </cell>
          <cell r="AY299">
            <v>-2039798</v>
          </cell>
          <cell r="AZ299">
            <v>0</v>
          </cell>
          <cell r="BA299" t="str">
            <v>COMUN</v>
          </cell>
        </row>
        <row r="300">
          <cell r="A300" t="str">
            <v>100</v>
          </cell>
          <cell r="B300" t="str">
            <v>BIENES Y SERVICIOS</v>
          </cell>
          <cell r="C300" t="str">
            <v>CONTRATOS Y ASIGNACIONES DE AS</v>
          </cell>
          <cell r="D300" t="str">
            <v>039</v>
          </cell>
          <cell r="E300">
            <v>-856047</v>
          </cell>
          <cell r="F300">
            <v>0</v>
          </cell>
          <cell r="G300">
            <v>0</v>
          </cell>
          <cell r="H300">
            <v>0</v>
          </cell>
          <cell r="I300">
            <v>0</v>
          </cell>
          <cell r="J300">
            <v>0</v>
          </cell>
          <cell r="K300">
            <v>0</v>
          </cell>
          <cell r="L300">
            <v>0</v>
          </cell>
          <cell r="M300">
            <v>0</v>
          </cell>
          <cell r="N300">
            <v>0</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cell r="AS300">
            <v>0</v>
          </cell>
          <cell r="AT300">
            <v>0</v>
          </cell>
          <cell r="AU300">
            <v>0</v>
          </cell>
          <cell r="AV300">
            <v>0</v>
          </cell>
          <cell r="AW300">
            <v>0</v>
          </cell>
          <cell r="AX300">
            <v>0</v>
          </cell>
          <cell r="AY300">
            <v>0</v>
          </cell>
          <cell r="AZ300">
            <v>0</v>
          </cell>
          <cell r="BA300" t="str">
            <v>DATA</v>
          </cell>
        </row>
        <row r="301">
          <cell r="A301" t="str">
            <v>100</v>
          </cell>
          <cell r="B301" t="str">
            <v>BIENES Y SERVICIOS</v>
          </cell>
          <cell r="C301" t="str">
            <v>CONTRATOS Y ASIGNACIONES DE AS</v>
          </cell>
          <cell r="D301" t="str">
            <v>039</v>
          </cell>
          <cell r="E301">
            <v>-2552683</v>
          </cell>
          <cell r="F301">
            <v>-6780642</v>
          </cell>
          <cell r="G301">
            <v>0</v>
          </cell>
          <cell r="H301">
            <v>0</v>
          </cell>
          <cell r="I301">
            <v>0</v>
          </cell>
          <cell r="J301">
            <v>0</v>
          </cell>
          <cell r="K301">
            <v>0</v>
          </cell>
          <cell r="L301">
            <v>0</v>
          </cell>
          <cell r="M301">
            <v>0</v>
          </cell>
          <cell r="N301">
            <v>0</v>
          </cell>
          <cell r="O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cell r="AS301">
            <v>0</v>
          </cell>
          <cell r="AT301">
            <v>0</v>
          </cell>
          <cell r="AU301">
            <v>0</v>
          </cell>
          <cell r="AV301">
            <v>0</v>
          </cell>
          <cell r="AW301">
            <v>0</v>
          </cell>
          <cell r="AX301">
            <v>0</v>
          </cell>
          <cell r="AY301">
            <v>0</v>
          </cell>
          <cell r="AZ301">
            <v>0</v>
          </cell>
          <cell r="BA301" t="str">
            <v>EMPRE</v>
          </cell>
        </row>
        <row r="302">
          <cell r="A302" t="str">
            <v>100</v>
          </cell>
          <cell r="B302" t="str">
            <v>BIENES Y SERVICIOS</v>
          </cell>
          <cell r="C302" t="str">
            <v>CONTRATOS Y ASIGNACIONES DE AS</v>
          </cell>
          <cell r="D302" t="str">
            <v>039</v>
          </cell>
          <cell r="E302">
            <v>-1908278</v>
          </cell>
          <cell r="F302">
            <v>-1904963</v>
          </cell>
          <cell r="G302">
            <v>0</v>
          </cell>
          <cell r="H302">
            <v>0</v>
          </cell>
          <cell r="I302">
            <v>0</v>
          </cell>
          <cell r="J302">
            <v>0</v>
          </cell>
          <cell r="K302">
            <v>0</v>
          </cell>
          <cell r="L302">
            <v>0</v>
          </cell>
          <cell r="M302">
            <v>0</v>
          </cell>
          <cell r="N302">
            <v>0</v>
          </cell>
          <cell r="O302">
            <v>0</v>
          </cell>
          <cell r="P302">
            <v>0</v>
          </cell>
          <cell r="Q302">
            <v>0</v>
          </cell>
          <cell r="R302">
            <v>0</v>
          </cell>
          <cell r="S302">
            <v>0</v>
          </cell>
          <cell r="T302">
            <v>0</v>
          </cell>
          <cell r="U302">
            <v>0</v>
          </cell>
          <cell r="V302">
            <v>0</v>
          </cell>
          <cell r="W302">
            <v>0</v>
          </cell>
          <cell r="X302">
            <v>0</v>
          </cell>
          <cell r="Y302">
            <v>0</v>
          </cell>
          <cell r="Z302">
            <v>0</v>
          </cell>
          <cell r="AA302">
            <v>0</v>
          </cell>
          <cell r="AB302">
            <v>0</v>
          </cell>
          <cell r="AC302">
            <v>-1556582.8750354834</v>
          </cell>
          <cell r="AD302">
            <v>-1560318.6739355684</v>
          </cell>
          <cell r="AE302">
            <v>-1565177.3670641494</v>
          </cell>
          <cell r="AF302">
            <v>-1761678.1629776708</v>
          </cell>
          <cell r="AG302">
            <v>-1767315.5330991996</v>
          </cell>
          <cell r="AH302">
            <v>-1773147.6743584268</v>
          </cell>
          <cell r="AI302">
            <v>-1876417.0778688039</v>
          </cell>
          <cell r="AJ302">
            <v>-1881858.6873946236</v>
          </cell>
          <cell r="AK302">
            <v>-1887127.891719328</v>
          </cell>
          <cell r="AL302">
            <v>-2086793.4504563888</v>
          </cell>
          <cell r="AM302">
            <v>-2094305.9068780318</v>
          </cell>
          <cell r="AN302">
            <v>-2098913.3798731635</v>
          </cell>
          <cell r="AO302">
            <v>0</v>
          </cell>
          <cell r="AP302">
            <v>0</v>
          </cell>
          <cell r="AQ302">
            <v>0</v>
          </cell>
          <cell r="AR302">
            <v>0</v>
          </cell>
          <cell r="AS302">
            <v>0</v>
          </cell>
          <cell r="AT302">
            <v>0</v>
          </cell>
          <cell r="AU302">
            <v>0</v>
          </cell>
          <cell r="AV302">
            <v>0</v>
          </cell>
          <cell r="AW302">
            <v>-548792</v>
          </cell>
          <cell r="AX302">
            <v>-2436302</v>
          </cell>
          <cell r="AY302">
            <v>-4113088</v>
          </cell>
          <cell r="AZ302">
            <v>-5270052</v>
          </cell>
          <cell r="BA302" t="str">
            <v>TDATA</v>
          </cell>
        </row>
        <row r="303">
          <cell r="A303" t="str">
            <v>100</v>
          </cell>
          <cell r="B303" t="str">
            <v>BIENES Y SERVICIOS</v>
          </cell>
          <cell r="C303" t="str">
            <v>CONTRATOS Y ASIGNACIONES DE AS</v>
          </cell>
          <cell r="D303" t="str">
            <v>039</v>
          </cell>
          <cell r="E303">
            <v>0</v>
          </cell>
          <cell r="F303">
            <v>-15899</v>
          </cell>
          <cell r="G303">
            <v>0</v>
          </cell>
          <cell r="H303">
            <v>0</v>
          </cell>
          <cell r="I303">
            <v>0</v>
          </cell>
          <cell r="J303">
            <v>0</v>
          </cell>
          <cell r="K303">
            <v>0</v>
          </cell>
          <cell r="L303">
            <v>0</v>
          </cell>
          <cell r="M303">
            <v>0</v>
          </cell>
          <cell r="N303">
            <v>0</v>
          </cell>
          <cell r="O303">
            <v>0</v>
          </cell>
          <cell r="P303">
            <v>0</v>
          </cell>
          <cell r="Q303">
            <v>0</v>
          </cell>
          <cell r="R303">
            <v>0</v>
          </cell>
          <cell r="S303">
            <v>0</v>
          </cell>
          <cell r="T303">
            <v>0</v>
          </cell>
          <cell r="U303">
            <v>0</v>
          </cell>
          <cell r="V303">
            <v>0</v>
          </cell>
          <cell r="W303">
            <v>0</v>
          </cell>
          <cell r="X303">
            <v>0</v>
          </cell>
          <cell r="Y303">
            <v>0</v>
          </cell>
          <cell r="Z303">
            <v>0</v>
          </cell>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cell r="AS303">
            <v>0</v>
          </cell>
          <cell r="AT303">
            <v>0</v>
          </cell>
          <cell r="AU303">
            <v>0</v>
          </cell>
          <cell r="AV303">
            <v>0</v>
          </cell>
          <cell r="AW303">
            <v>0</v>
          </cell>
          <cell r="AX303">
            <v>0</v>
          </cell>
          <cell r="AY303">
            <v>0</v>
          </cell>
          <cell r="AZ303">
            <v>0</v>
          </cell>
          <cell r="BA303" t="str">
            <v>TELEM</v>
          </cell>
        </row>
        <row r="304">
          <cell r="A304" t="str">
            <v>100</v>
          </cell>
          <cell r="B304" t="str">
            <v>BIENES Y SERVICIOS</v>
          </cell>
          <cell r="C304" t="str">
            <v>CONTRATOS Y ASIGNACIONES DE AS</v>
          </cell>
          <cell r="D304" t="str">
            <v>039</v>
          </cell>
          <cell r="E304">
            <v>-3408730</v>
          </cell>
          <cell r="F304">
            <v>-6780642</v>
          </cell>
          <cell r="G304">
            <v>0</v>
          </cell>
          <cell r="H304">
            <v>0</v>
          </cell>
          <cell r="I304">
            <v>0</v>
          </cell>
          <cell r="J304">
            <v>0</v>
          </cell>
          <cell r="K304">
            <v>0</v>
          </cell>
          <cell r="L304">
            <v>0</v>
          </cell>
          <cell r="M304">
            <v>0</v>
          </cell>
          <cell r="N304">
            <v>0</v>
          </cell>
          <cell r="O304">
            <v>0</v>
          </cell>
          <cell r="P304">
            <v>0</v>
          </cell>
          <cell r="Q304">
            <v>0</v>
          </cell>
          <cell r="R304">
            <v>0</v>
          </cell>
          <cell r="S304">
            <v>0</v>
          </cell>
          <cell r="T304">
            <v>0</v>
          </cell>
          <cell r="U304">
            <v>0</v>
          </cell>
          <cell r="V304">
            <v>0</v>
          </cell>
          <cell r="W304">
            <v>0</v>
          </cell>
          <cell r="X304">
            <v>0</v>
          </cell>
          <cell r="Y304">
            <v>0</v>
          </cell>
          <cell r="Z304">
            <v>0</v>
          </cell>
          <cell r="AA304">
            <v>0</v>
          </cell>
          <cell r="AB304">
            <v>0</v>
          </cell>
          <cell r="AC304">
            <v>-2084291.9266989266</v>
          </cell>
          <cell r="AD304">
            <v>-4223038.2492615096</v>
          </cell>
          <cell r="AE304">
            <v>-1735577.445328657</v>
          </cell>
          <cell r="AF304">
            <v>-3724324.5160336886</v>
          </cell>
          <cell r="AG304">
            <v>-3501095.835174982</v>
          </cell>
          <cell r="AH304">
            <v>-2635699.5873626866</v>
          </cell>
          <cell r="AI304">
            <v>-2777447.5111710569</v>
          </cell>
          <cell r="AJ304">
            <v>-2924777.214401118</v>
          </cell>
          <cell r="AK304">
            <v>-3079614.9201315134</v>
          </cell>
          <cell r="AL304">
            <v>-3243296.4531365098</v>
          </cell>
          <cell r="AM304">
            <v>-3417720.9363861829</v>
          </cell>
          <cell r="AN304">
            <v>-3596501.9185685501</v>
          </cell>
          <cell r="AO304">
            <v>-8873266</v>
          </cell>
          <cell r="AP304">
            <v>-10538358</v>
          </cell>
          <cell r="AQ304">
            <v>-12209032</v>
          </cell>
          <cell r="AR304">
            <v>-11144214</v>
          </cell>
          <cell r="AS304">
            <v>-11300844</v>
          </cell>
          <cell r="AT304">
            <v>-9985440</v>
          </cell>
          <cell r="AU304">
            <v>-18178814</v>
          </cell>
          <cell r="AV304">
            <v>-5704072</v>
          </cell>
          <cell r="AW304">
            <v>-10502400</v>
          </cell>
          <cell r="AX304">
            <v>-4928908</v>
          </cell>
          <cell r="AY304">
            <v>-9942840</v>
          </cell>
          <cell r="AZ304">
            <v>-10488078</v>
          </cell>
          <cell r="BA304" t="str">
            <v>TEMPR</v>
          </cell>
        </row>
        <row r="305">
          <cell r="A305" t="str">
            <v>100</v>
          </cell>
          <cell r="B305" t="str">
            <v>BIENES Y SERVICIOS</v>
          </cell>
          <cell r="C305" t="str">
            <v>CONTRIBUCIONES</v>
          </cell>
          <cell r="D305" t="str">
            <v>05C</v>
          </cell>
          <cell r="E305">
            <v>-2428948</v>
          </cell>
          <cell r="F305">
            <v>0</v>
          </cell>
          <cell r="G305">
            <v>0</v>
          </cell>
          <cell r="H305">
            <v>0</v>
          </cell>
          <cell r="I305">
            <v>0</v>
          </cell>
          <cell r="J305">
            <v>0</v>
          </cell>
          <cell r="K305">
            <v>0</v>
          </cell>
          <cell r="L305">
            <v>0</v>
          </cell>
          <cell r="M305">
            <v>0</v>
          </cell>
          <cell r="N305">
            <v>0</v>
          </cell>
          <cell r="O305">
            <v>0</v>
          </cell>
          <cell r="P305">
            <v>0</v>
          </cell>
          <cell r="Q305">
            <v>0</v>
          </cell>
          <cell r="R305">
            <v>0</v>
          </cell>
          <cell r="S305">
            <v>0</v>
          </cell>
          <cell r="T305">
            <v>0</v>
          </cell>
          <cell r="U305">
            <v>0</v>
          </cell>
          <cell r="V305">
            <v>0</v>
          </cell>
          <cell r="W305">
            <v>0</v>
          </cell>
          <cell r="X305">
            <v>0</v>
          </cell>
          <cell r="Y305">
            <v>0</v>
          </cell>
          <cell r="Z305">
            <v>0</v>
          </cell>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cell r="AS305">
            <v>0</v>
          </cell>
          <cell r="AT305">
            <v>0</v>
          </cell>
          <cell r="AU305">
            <v>0</v>
          </cell>
          <cell r="AV305">
            <v>0</v>
          </cell>
          <cell r="AW305">
            <v>0</v>
          </cell>
          <cell r="AX305">
            <v>0</v>
          </cell>
          <cell r="AY305">
            <v>0</v>
          </cell>
          <cell r="AZ305">
            <v>0</v>
          </cell>
          <cell r="BA305" t="str">
            <v>COMUN</v>
          </cell>
        </row>
        <row r="306">
          <cell r="A306" t="str">
            <v>100</v>
          </cell>
          <cell r="B306" t="str">
            <v>BIENES Y SERVICIOS</v>
          </cell>
          <cell r="C306" t="str">
            <v>CONTRIBUCIONES</v>
          </cell>
          <cell r="D306" t="str">
            <v>05C</v>
          </cell>
          <cell r="E306">
            <v>-8154727</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cell r="AS306">
            <v>0</v>
          </cell>
          <cell r="AT306">
            <v>0</v>
          </cell>
          <cell r="AU306">
            <v>0</v>
          </cell>
          <cell r="AV306">
            <v>0</v>
          </cell>
          <cell r="AW306">
            <v>0</v>
          </cell>
          <cell r="AX306">
            <v>0</v>
          </cell>
          <cell r="AY306">
            <v>0</v>
          </cell>
          <cell r="AZ306">
            <v>0</v>
          </cell>
          <cell r="BA306" t="str">
            <v>EMPRE</v>
          </cell>
        </row>
        <row r="307">
          <cell r="A307" t="str">
            <v>100</v>
          </cell>
          <cell r="B307" t="str">
            <v>BIENES Y SERVICIOS</v>
          </cell>
          <cell r="C307" t="str">
            <v>CONTRIBUCIONES</v>
          </cell>
          <cell r="D307" t="str">
            <v>05C</v>
          </cell>
          <cell r="E307">
            <v>0</v>
          </cell>
          <cell r="F307">
            <v>0</v>
          </cell>
          <cell r="G307">
            <v>0</v>
          </cell>
          <cell r="H307">
            <v>0</v>
          </cell>
          <cell r="I307">
            <v>0</v>
          </cell>
          <cell r="J307">
            <v>0</v>
          </cell>
          <cell r="K307">
            <v>0</v>
          </cell>
          <cell r="L307">
            <v>0</v>
          </cell>
          <cell r="M307">
            <v>0</v>
          </cell>
          <cell r="N307">
            <v>0</v>
          </cell>
          <cell r="O307">
            <v>0</v>
          </cell>
          <cell r="P307">
            <v>0</v>
          </cell>
          <cell r="Q307">
            <v>0</v>
          </cell>
          <cell r="R307">
            <v>0</v>
          </cell>
          <cell r="S307">
            <v>0</v>
          </cell>
          <cell r="T307">
            <v>0</v>
          </cell>
          <cell r="U307">
            <v>0</v>
          </cell>
          <cell r="V307">
            <v>0</v>
          </cell>
          <cell r="W307">
            <v>0</v>
          </cell>
          <cell r="X307">
            <v>0</v>
          </cell>
          <cell r="Y307">
            <v>0</v>
          </cell>
          <cell r="Z307">
            <v>0</v>
          </cell>
          <cell r="AA307">
            <v>0</v>
          </cell>
          <cell r="AB307">
            <v>0</v>
          </cell>
          <cell r="AC307">
            <v>-1356921.2903225806</v>
          </cell>
          <cell r="AD307">
            <v>-1360177.9014193546</v>
          </cell>
          <cell r="AE307">
            <v>-1365217.0950439225</v>
          </cell>
          <cell r="AF307">
            <v>-1643827.8161494378</v>
          </cell>
          <cell r="AG307">
            <v>-1649088.0651611164</v>
          </cell>
          <cell r="AH307">
            <v>-1654530.0557761479</v>
          </cell>
          <cell r="AI307">
            <v>-1799552.0969600114</v>
          </cell>
          <cell r="AJ307">
            <v>-1804770.7980411951</v>
          </cell>
          <cell r="AK307">
            <v>-1809824.1562757103</v>
          </cell>
          <cell r="AL307">
            <v>-2093718.1415738605</v>
          </cell>
          <cell r="AM307">
            <v>-2101255.5268835267</v>
          </cell>
          <cell r="AN307">
            <v>-2105878.2890426707</v>
          </cell>
          <cell r="AO307">
            <v>0</v>
          </cell>
          <cell r="AP307">
            <v>0</v>
          </cell>
          <cell r="AQ307">
            <v>0</v>
          </cell>
          <cell r="AR307">
            <v>0</v>
          </cell>
          <cell r="AS307">
            <v>0</v>
          </cell>
          <cell r="AT307">
            <v>0</v>
          </cell>
          <cell r="AU307">
            <v>0</v>
          </cell>
          <cell r="AV307">
            <v>0</v>
          </cell>
          <cell r="AW307">
            <v>0</v>
          </cell>
          <cell r="AX307">
            <v>0</v>
          </cell>
          <cell r="AY307">
            <v>0</v>
          </cell>
          <cell r="AZ307">
            <v>0</v>
          </cell>
          <cell r="BA307" t="str">
            <v>TDATA</v>
          </cell>
        </row>
        <row r="308">
          <cell r="A308" t="str">
            <v>100</v>
          </cell>
          <cell r="B308" t="str">
            <v>BIENES Y SERVICIOS</v>
          </cell>
          <cell r="C308" t="str">
            <v>CONTRIBUCIONES</v>
          </cell>
          <cell r="D308" t="str">
            <v>05C</v>
          </cell>
          <cell r="E308">
            <v>-8154727</v>
          </cell>
          <cell r="F308">
            <v>0</v>
          </cell>
          <cell r="G308">
            <v>0</v>
          </cell>
          <cell r="H308">
            <v>0</v>
          </cell>
          <cell r="I308">
            <v>0</v>
          </cell>
          <cell r="J308">
            <v>0</v>
          </cell>
          <cell r="K308">
            <v>0</v>
          </cell>
          <cell r="L308">
            <v>0</v>
          </cell>
          <cell r="M308">
            <v>0</v>
          </cell>
          <cell r="N308">
            <v>0</v>
          </cell>
          <cell r="O308">
            <v>0</v>
          </cell>
          <cell r="P308">
            <v>0</v>
          </cell>
          <cell r="Q308">
            <v>0</v>
          </cell>
          <cell r="R308">
            <v>0</v>
          </cell>
          <cell r="S308">
            <v>0</v>
          </cell>
          <cell r="T308">
            <v>0</v>
          </cell>
          <cell r="U308">
            <v>0</v>
          </cell>
          <cell r="V308">
            <v>0</v>
          </cell>
          <cell r="W308">
            <v>0</v>
          </cell>
          <cell r="X308">
            <v>0</v>
          </cell>
          <cell r="Y308">
            <v>0</v>
          </cell>
          <cell r="Z308">
            <v>0</v>
          </cell>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-1873368</v>
          </cell>
          <cell r="AP308">
            <v>0</v>
          </cell>
          <cell r="AQ308">
            <v>0</v>
          </cell>
          <cell r="AR308">
            <v>-19300060</v>
          </cell>
          <cell r="AS308">
            <v>-403674</v>
          </cell>
          <cell r="AT308">
            <v>-19453050</v>
          </cell>
          <cell r="AU308">
            <v>-1804144</v>
          </cell>
          <cell r="AV308">
            <v>-3755442</v>
          </cell>
          <cell r="AW308">
            <v>-626624</v>
          </cell>
          <cell r="AX308">
            <v>-22478826</v>
          </cell>
          <cell r="AY308">
            <v>-945852</v>
          </cell>
          <cell r="AZ308">
            <v>-145604</v>
          </cell>
          <cell r="BA308" t="str">
            <v>TEMPR</v>
          </cell>
        </row>
        <row r="309">
          <cell r="A309" t="str">
            <v>100</v>
          </cell>
          <cell r="B309" t="str">
            <v>BIENES Y SERVICIOS</v>
          </cell>
          <cell r="C309" t="str">
            <v>COSTO DE INSTALACION REDES Y M</v>
          </cell>
          <cell r="D309" t="str">
            <v>04G</v>
          </cell>
          <cell r="E309">
            <v>-883106</v>
          </cell>
          <cell r="F309">
            <v>0</v>
          </cell>
          <cell r="G309">
            <v>0</v>
          </cell>
          <cell r="H309">
            <v>0</v>
          </cell>
          <cell r="I309">
            <v>0</v>
          </cell>
          <cell r="J309">
            <v>0</v>
          </cell>
          <cell r="K309">
            <v>0</v>
          </cell>
          <cell r="L309">
            <v>0</v>
          </cell>
          <cell r="M309">
            <v>0</v>
          </cell>
          <cell r="N309">
            <v>0</v>
          </cell>
          <cell r="O309">
            <v>0</v>
          </cell>
          <cell r="P309">
            <v>0</v>
          </cell>
          <cell r="Q309">
            <v>0</v>
          </cell>
          <cell r="R309">
            <v>0</v>
          </cell>
          <cell r="S309">
            <v>0</v>
          </cell>
          <cell r="T309">
            <v>0</v>
          </cell>
          <cell r="U309">
            <v>0</v>
          </cell>
          <cell r="V309">
            <v>0</v>
          </cell>
          <cell r="W309">
            <v>0</v>
          </cell>
          <cell r="X309">
            <v>0</v>
          </cell>
          <cell r="Y309">
            <v>0</v>
          </cell>
          <cell r="Z309">
            <v>0</v>
          </cell>
          <cell r="AA309">
            <v>0</v>
          </cell>
          <cell r="AB309">
            <v>0</v>
          </cell>
          <cell r="AC309">
            <v>0</v>
          </cell>
          <cell r="AD309">
            <v>0</v>
          </cell>
          <cell r="AE309">
            <v>0</v>
          </cell>
          <cell r="AF309">
            <v>0</v>
          </cell>
          <cell r="AG309">
            <v>-10306800.407256976</v>
          </cell>
          <cell r="AH309">
            <v>0</v>
          </cell>
          <cell r="AI309">
            <v>0</v>
          </cell>
          <cell r="AJ309">
            <v>0</v>
          </cell>
          <cell r="AK309">
            <v>0</v>
          </cell>
          <cell r="AL309">
            <v>0</v>
          </cell>
          <cell r="AM309">
            <v>-10506277.634417633</v>
          </cell>
          <cell r="AN309">
            <v>0</v>
          </cell>
          <cell r="AO309">
            <v>0</v>
          </cell>
          <cell r="AP309">
            <v>0</v>
          </cell>
          <cell r="AQ309">
            <v>0</v>
          </cell>
          <cell r="AR309">
            <v>0</v>
          </cell>
          <cell r="AS309">
            <v>0</v>
          </cell>
          <cell r="AT309">
            <v>0</v>
          </cell>
          <cell r="AU309">
            <v>0</v>
          </cell>
          <cell r="AV309">
            <v>0</v>
          </cell>
          <cell r="AW309">
            <v>-1917832</v>
          </cell>
          <cell r="AX309">
            <v>-705798</v>
          </cell>
          <cell r="AY309">
            <v>-1101742</v>
          </cell>
          <cell r="AZ309">
            <v>0</v>
          </cell>
          <cell r="BA309" t="str">
            <v>TDATA</v>
          </cell>
        </row>
        <row r="310">
          <cell r="A310" t="str">
            <v>100</v>
          </cell>
          <cell r="B310" t="str">
            <v>BIENES Y SERVICIOS</v>
          </cell>
          <cell r="C310" t="str">
            <v>COSTO DE INSTALACION REDES Y M</v>
          </cell>
          <cell r="D310" t="str">
            <v>04G</v>
          </cell>
          <cell r="E310">
            <v>0</v>
          </cell>
          <cell r="F310">
            <v>0</v>
          </cell>
          <cell r="G310">
            <v>0</v>
          </cell>
          <cell r="H310">
            <v>0</v>
          </cell>
          <cell r="I310">
            <v>0</v>
          </cell>
          <cell r="J310">
            <v>0</v>
          </cell>
          <cell r="K310">
            <v>0</v>
          </cell>
          <cell r="L310">
            <v>0</v>
          </cell>
          <cell r="M310">
            <v>0</v>
          </cell>
          <cell r="N310">
            <v>0</v>
          </cell>
          <cell r="O310">
            <v>0</v>
          </cell>
          <cell r="P310">
            <v>0</v>
          </cell>
          <cell r="Q310">
            <v>0</v>
          </cell>
          <cell r="R310">
            <v>0</v>
          </cell>
          <cell r="S310">
            <v>0</v>
          </cell>
          <cell r="T310">
            <v>0</v>
          </cell>
          <cell r="U310">
            <v>0</v>
          </cell>
          <cell r="V310">
            <v>0</v>
          </cell>
          <cell r="W310">
            <v>0</v>
          </cell>
          <cell r="X310">
            <v>0</v>
          </cell>
          <cell r="Y310">
            <v>0</v>
          </cell>
          <cell r="Z310">
            <v>0</v>
          </cell>
          <cell r="AA310">
            <v>0</v>
          </cell>
          <cell r="AB310">
            <v>0</v>
          </cell>
          <cell r="AC310">
            <v>-26442633.224409126</v>
          </cell>
          <cell r="AD310">
            <v>-247835.77466295805</v>
          </cell>
          <cell r="AE310">
            <v>-17195983.070510719</v>
          </cell>
          <cell r="AF310">
            <v>-15791958.372332003</v>
          </cell>
          <cell r="AG310">
            <v>-7661831.7340014102</v>
          </cell>
          <cell r="AH310">
            <v>-118571.29669422487</v>
          </cell>
          <cell r="AI310">
            <v>-5903022.1393837994</v>
          </cell>
          <cell r="AJ310">
            <v>-6449276.2654381637</v>
          </cell>
          <cell r="AK310">
            <v>-6790700.9509304576</v>
          </cell>
          <cell r="AL310">
            <v>-7151626.7064724118</v>
          </cell>
          <cell r="AM310">
            <v>-7536241.1907465002</v>
          </cell>
          <cell r="AN310">
            <v>-7930461.9674344482</v>
          </cell>
          <cell r="AO310">
            <v>0</v>
          </cell>
          <cell r="AP310">
            <v>0</v>
          </cell>
          <cell r="AQ310">
            <v>-41739692</v>
          </cell>
          <cell r="AR310">
            <v>0</v>
          </cell>
          <cell r="AS310">
            <v>0</v>
          </cell>
          <cell r="AT310">
            <v>0</v>
          </cell>
          <cell r="AU310">
            <v>0</v>
          </cell>
          <cell r="AV310">
            <v>0</v>
          </cell>
          <cell r="AW310">
            <v>0</v>
          </cell>
          <cell r="AX310">
            <v>0</v>
          </cell>
          <cell r="AY310">
            <v>0</v>
          </cell>
          <cell r="AZ310">
            <v>0</v>
          </cell>
          <cell r="BA310" t="str">
            <v>TEMPR</v>
          </cell>
        </row>
        <row r="311">
          <cell r="A311" t="str">
            <v>100</v>
          </cell>
          <cell r="B311" t="str">
            <v>BIENES Y SERVICIOS</v>
          </cell>
          <cell r="C311" t="str">
            <v>COSTO DE INTERCONEXXION TELEFO</v>
          </cell>
          <cell r="D311" t="str">
            <v>06G</v>
          </cell>
          <cell r="E311">
            <v>0</v>
          </cell>
          <cell r="F311">
            <v>0</v>
          </cell>
          <cell r="G311">
            <v>0</v>
          </cell>
          <cell r="H311">
            <v>0</v>
          </cell>
          <cell r="I311">
            <v>0</v>
          </cell>
          <cell r="J311">
            <v>0</v>
          </cell>
          <cell r="K311">
            <v>0</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0</v>
          </cell>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cell r="AS311">
            <v>0</v>
          </cell>
          <cell r="AT311">
            <v>0</v>
          </cell>
          <cell r="AU311">
            <v>0</v>
          </cell>
          <cell r="AV311">
            <v>0</v>
          </cell>
          <cell r="AW311">
            <v>0</v>
          </cell>
          <cell r="AX311">
            <v>-167555590</v>
          </cell>
          <cell r="AY311">
            <v>-20635676</v>
          </cell>
          <cell r="AZ311">
            <v>0</v>
          </cell>
          <cell r="BA311" t="str">
            <v>TDATA</v>
          </cell>
        </row>
        <row r="312">
          <cell r="A312" t="str">
            <v>100</v>
          </cell>
          <cell r="B312" t="str">
            <v>BIENES Y SERVICIOS</v>
          </cell>
          <cell r="C312" t="str">
            <v>COSTO DE INTERCONEXXION TELEFO</v>
          </cell>
          <cell r="D312" t="str">
            <v>06G</v>
          </cell>
          <cell r="E312">
            <v>0</v>
          </cell>
          <cell r="F312">
            <v>0</v>
          </cell>
          <cell r="G312">
            <v>0</v>
          </cell>
          <cell r="H312">
            <v>0</v>
          </cell>
          <cell r="I312">
            <v>0</v>
          </cell>
          <cell r="J312">
            <v>0</v>
          </cell>
          <cell r="K312">
            <v>0</v>
          </cell>
          <cell r="L312">
            <v>0</v>
          </cell>
          <cell r="M312">
            <v>0</v>
          </cell>
          <cell r="N312">
            <v>0</v>
          </cell>
          <cell r="O312">
            <v>0</v>
          </cell>
          <cell r="P312">
            <v>0</v>
          </cell>
          <cell r="Q312">
            <v>0</v>
          </cell>
          <cell r="R312">
            <v>0</v>
          </cell>
          <cell r="S312">
            <v>0</v>
          </cell>
          <cell r="T312">
            <v>0</v>
          </cell>
          <cell r="U312">
            <v>0</v>
          </cell>
          <cell r="V312">
            <v>0</v>
          </cell>
          <cell r="W312">
            <v>0</v>
          </cell>
          <cell r="X312">
            <v>0</v>
          </cell>
          <cell r="Y312">
            <v>0</v>
          </cell>
          <cell r="Z312">
            <v>0</v>
          </cell>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cell r="AS312">
            <v>0</v>
          </cell>
          <cell r="AT312">
            <v>0</v>
          </cell>
          <cell r="AU312">
            <v>-261401990</v>
          </cell>
          <cell r="AV312">
            <v>261401990</v>
          </cell>
          <cell r="AW312">
            <v>0</v>
          </cell>
          <cell r="AX312">
            <v>0</v>
          </cell>
          <cell r="AY312">
            <v>0</v>
          </cell>
          <cell r="AZ312">
            <v>-26000000</v>
          </cell>
          <cell r="BA312" t="str">
            <v>TEMPR</v>
          </cell>
        </row>
        <row r="313">
          <cell r="A313" t="str">
            <v>100</v>
          </cell>
          <cell r="B313" t="str">
            <v>BIENES Y SERVICIOS</v>
          </cell>
          <cell r="C313" t="str">
            <v>COSTO INS. BOL. TELEFONICAS</v>
          </cell>
          <cell r="D313" t="str">
            <v>03A</v>
          </cell>
          <cell r="E313">
            <v>0</v>
          </cell>
          <cell r="F313">
            <v>0</v>
          </cell>
          <cell r="G313">
            <v>0</v>
          </cell>
          <cell r="H313">
            <v>0</v>
          </cell>
          <cell r="I313">
            <v>0</v>
          </cell>
          <cell r="J313">
            <v>0</v>
          </cell>
          <cell r="K313">
            <v>0</v>
          </cell>
          <cell r="L313">
            <v>0</v>
          </cell>
          <cell r="M313">
            <v>0</v>
          </cell>
          <cell r="N313">
            <v>0</v>
          </cell>
          <cell r="O313">
            <v>0</v>
          </cell>
          <cell r="P313">
            <v>0</v>
          </cell>
          <cell r="Q313">
            <v>0</v>
          </cell>
          <cell r="R313">
            <v>0</v>
          </cell>
          <cell r="S313">
            <v>0</v>
          </cell>
          <cell r="T313">
            <v>0</v>
          </cell>
          <cell r="U313">
            <v>0</v>
          </cell>
          <cell r="V313">
            <v>0</v>
          </cell>
          <cell r="W313">
            <v>0</v>
          </cell>
          <cell r="X313">
            <v>0</v>
          </cell>
          <cell r="Y313">
            <v>0</v>
          </cell>
          <cell r="Z313">
            <v>0</v>
          </cell>
          <cell r="AA313">
            <v>0</v>
          </cell>
          <cell r="AB313">
            <v>0</v>
          </cell>
          <cell r="AC313">
            <v>-1107763.7666484544</v>
          </cell>
          <cell r="AD313">
            <v>-1110422.3996884103</v>
          </cell>
          <cell r="AE313">
            <v>-1114536.2979301389</v>
          </cell>
          <cell r="AF313">
            <v>-1341988.5930939328</v>
          </cell>
          <cell r="AG313">
            <v>-1346282.9565918336</v>
          </cell>
          <cell r="AH313">
            <v>-1350725.6903485865</v>
          </cell>
          <cell r="AI313">
            <v>-1469118.8231961762</v>
          </cell>
          <cell r="AJ313">
            <v>-1473379.2677834448</v>
          </cell>
          <cell r="AK313">
            <v>-1477504.7297332385</v>
          </cell>
          <cell r="AL313">
            <v>-1709270.1775345306</v>
          </cell>
          <cell r="AM313">
            <v>-1715423.5501736549</v>
          </cell>
          <cell r="AN313">
            <v>-1719197.481984037</v>
          </cell>
          <cell r="AO313">
            <v>0</v>
          </cell>
          <cell r="AP313">
            <v>0</v>
          </cell>
          <cell r="AQ313">
            <v>0</v>
          </cell>
          <cell r="AR313">
            <v>0</v>
          </cell>
          <cell r="AS313">
            <v>0</v>
          </cell>
          <cell r="AT313">
            <v>0</v>
          </cell>
          <cell r="AU313">
            <v>0</v>
          </cell>
          <cell r="AV313">
            <v>0</v>
          </cell>
          <cell r="AW313">
            <v>0</v>
          </cell>
          <cell r="AX313">
            <v>0</v>
          </cell>
          <cell r="AY313">
            <v>0</v>
          </cell>
          <cell r="AZ313">
            <v>0</v>
          </cell>
          <cell r="BA313" t="str">
            <v>TDATA</v>
          </cell>
        </row>
        <row r="314">
          <cell r="A314" t="str">
            <v>100</v>
          </cell>
          <cell r="B314" t="str">
            <v>BIENES Y SERVICIOS</v>
          </cell>
          <cell r="C314" t="str">
            <v>COSTO INSUM. COMPUTACIONALES</v>
          </cell>
          <cell r="D314" t="str">
            <v>07A</v>
          </cell>
          <cell r="E314">
            <v>-156743</v>
          </cell>
          <cell r="F314">
            <v>0</v>
          </cell>
          <cell r="G314">
            <v>0</v>
          </cell>
          <cell r="H314">
            <v>0</v>
          </cell>
          <cell r="I314">
            <v>0</v>
          </cell>
          <cell r="J314">
            <v>0</v>
          </cell>
          <cell r="K314">
            <v>0</v>
          </cell>
          <cell r="L314">
            <v>0</v>
          </cell>
          <cell r="M314">
            <v>0</v>
          </cell>
          <cell r="N314">
            <v>0</v>
          </cell>
          <cell r="O314">
            <v>0</v>
          </cell>
          <cell r="P314">
            <v>0</v>
          </cell>
          <cell r="Q314">
            <v>0</v>
          </cell>
          <cell r="R314">
            <v>0</v>
          </cell>
          <cell r="S314">
            <v>0</v>
          </cell>
          <cell r="T314">
            <v>0</v>
          </cell>
          <cell r="U314">
            <v>0</v>
          </cell>
          <cell r="V314">
            <v>0</v>
          </cell>
          <cell r="W314">
            <v>0</v>
          </cell>
          <cell r="X314">
            <v>0</v>
          </cell>
          <cell r="Y314">
            <v>0</v>
          </cell>
          <cell r="Z314">
            <v>0</v>
          </cell>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cell r="AS314">
            <v>0</v>
          </cell>
          <cell r="AT314">
            <v>0</v>
          </cell>
          <cell r="AU314">
            <v>0</v>
          </cell>
          <cell r="AV314">
            <v>0</v>
          </cell>
          <cell r="AW314">
            <v>0</v>
          </cell>
          <cell r="AX314">
            <v>0</v>
          </cell>
          <cell r="AY314">
            <v>0</v>
          </cell>
          <cell r="AZ314">
            <v>0</v>
          </cell>
          <cell r="BA314" t="str">
            <v>DATA</v>
          </cell>
        </row>
        <row r="315">
          <cell r="A315" t="str">
            <v>100</v>
          </cell>
          <cell r="B315" t="str">
            <v>BIENES Y SERVICIOS</v>
          </cell>
          <cell r="C315" t="str">
            <v>COSTO INSUM. COMPUTACIONALES</v>
          </cell>
          <cell r="D315" t="str">
            <v>07A</v>
          </cell>
          <cell r="E315">
            <v>-467393</v>
          </cell>
          <cell r="F315">
            <v>-2126375</v>
          </cell>
          <cell r="G315">
            <v>0</v>
          </cell>
          <cell r="H315">
            <v>0</v>
          </cell>
          <cell r="I315">
            <v>0</v>
          </cell>
          <cell r="J315">
            <v>0</v>
          </cell>
          <cell r="K315">
            <v>0</v>
          </cell>
          <cell r="L315">
            <v>0</v>
          </cell>
          <cell r="M315">
            <v>0</v>
          </cell>
          <cell r="N315">
            <v>0</v>
          </cell>
          <cell r="O315">
            <v>0</v>
          </cell>
          <cell r="P315">
            <v>0</v>
          </cell>
          <cell r="Q315">
            <v>0</v>
          </cell>
          <cell r="R315">
            <v>0</v>
          </cell>
          <cell r="S315">
            <v>0</v>
          </cell>
          <cell r="T315">
            <v>0</v>
          </cell>
          <cell r="U315">
            <v>0</v>
          </cell>
          <cell r="V315">
            <v>0</v>
          </cell>
          <cell r="W315">
            <v>0</v>
          </cell>
          <cell r="X315">
            <v>0</v>
          </cell>
          <cell r="Y315">
            <v>0</v>
          </cell>
          <cell r="Z315">
            <v>0</v>
          </cell>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t="str">
            <v>EMPRE</v>
          </cell>
        </row>
        <row r="316">
          <cell r="A316" t="str">
            <v>100</v>
          </cell>
          <cell r="B316" t="str">
            <v>BIENES Y SERVICIOS</v>
          </cell>
          <cell r="C316" t="str">
            <v>COSTO INSUM. COMPUTACIONALES</v>
          </cell>
          <cell r="D316" t="str">
            <v>07A</v>
          </cell>
          <cell r="E316">
            <v>0</v>
          </cell>
          <cell r="F316">
            <v>-4331688</v>
          </cell>
          <cell r="G316">
            <v>0</v>
          </cell>
          <cell r="H316">
            <v>0</v>
          </cell>
          <cell r="I316">
            <v>0</v>
          </cell>
          <cell r="J316">
            <v>0</v>
          </cell>
          <cell r="K316">
            <v>0</v>
          </cell>
          <cell r="L316">
            <v>0</v>
          </cell>
          <cell r="M316">
            <v>0</v>
          </cell>
          <cell r="N316">
            <v>0</v>
          </cell>
          <cell r="O316">
            <v>0</v>
          </cell>
          <cell r="P316">
            <v>0</v>
          </cell>
          <cell r="Q316">
            <v>0</v>
          </cell>
          <cell r="R316">
            <v>0</v>
          </cell>
          <cell r="S316">
            <v>0</v>
          </cell>
          <cell r="T316">
            <v>0</v>
          </cell>
          <cell r="U316">
            <v>0</v>
          </cell>
          <cell r="V316">
            <v>0</v>
          </cell>
          <cell r="W316">
            <v>0</v>
          </cell>
          <cell r="X316">
            <v>0</v>
          </cell>
          <cell r="Y316">
            <v>0</v>
          </cell>
          <cell r="Z316">
            <v>0</v>
          </cell>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cell r="AS316">
            <v>0</v>
          </cell>
          <cell r="AT316">
            <v>0</v>
          </cell>
          <cell r="AU316">
            <v>0</v>
          </cell>
          <cell r="AV316">
            <v>-146138</v>
          </cell>
          <cell r="AW316">
            <v>-97090</v>
          </cell>
          <cell r="AX316">
            <v>-32862</v>
          </cell>
          <cell r="AY316">
            <v>-71520</v>
          </cell>
          <cell r="AZ316">
            <v>-588170</v>
          </cell>
          <cell r="BA316" t="str">
            <v>INFOE</v>
          </cell>
        </row>
        <row r="317">
          <cell r="A317" t="str">
            <v>100</v>
          </cell>
          <cell r="B317" t="str">
            <v>BIENES Y SERVICIOS</v>
          </cell>
          <cell r="C317" t="str">
            <v>COSTO INSUM. COMPUTACIONALES</v>
          </cell>
          <cell r="D317" t="str">
            <v>07A</v>
          </cell>
          <cell r="E317">
            <v>0</v>
          </cell>
          <cell r="F317">
            <v>0</v>
          </cell>
          <cell r="G317">
            <v>0</v>
          </cell>
          <cell r="H317">
            <v>0</v>
          </cell>
          <cell r="I317">
            <v>0</v>
          </cell>
          <cell r="J317">
            <v>0</v>
          </cell>
          <cell r="K317">
            <v>0</v>
          </cell>
          <cell r="L317">
            <v>0</v>
          </cell>
          <cell r="M317">
            <v>0</v>
          </cell>
          <cell r="N317">
            <v>0</v>
          </cell>
          <cell r="O317">
            <v>0</v>
          </cell>
          <cell r="P317">
            <v>0</v>
          </cell>
          <cell r="Q317">
            <v>0</v>
          </cell>
          <cell r="R317">
            <v>0</v>
          </cell>
          <cell r="S317">
            <v>0</v>
          </cell>
          <cell r="T317">
            <v>0</v>
          </cell>
          <cell r="U317">
            <v>0</v>
          </cell>
          <cell r="V317">
            <v>0</v>
          </cell>
          <cell r="W317">
            <v>0</v>
          </cell>
          <cell r="X317">
            <v>0</v>
          </cell>
          <cell r="Y317">
            <v>0</v>
          </cell>
          <cell r="Z317">
            <v>0</v>
          </cell>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-507580</v>
          </cell>
          <cell r="AR317">
            <v>0</v>
          </cell>
          <cell r="AS317">
            <v>-70000</v>
          </cell>
          <cell r="AT317">
            <v>0</v>
          </cell>
          <cell r="AU317">
            <v>0</v>
          </cell>
          <cell r="AV317">
            <v>0</v>
          </cell>
          <cell r="AW317">
            <v>-80000</v>
          </cell>
          <cell r="AX317">
            <v>0</v>
          </cell>
          <cell r="AY317">
            <v>-682578</v>
          </cell>
          <cell r="AZ317">
            <v>0</v>
          </cell>
          <cell r="BA317" t="str">
            <v>PANAL</v>
          </cell>
        </row>
        <row r="318">
          <cell r="A318" t="str">
            <v>100</v>
          </cell>
          <cell r="B318" t="str">
            <v>BIENES Y SERVICIOS</v>
          </cell>
          <cell r="C318" t="str">
            <v>COSTO INSUM. COMPUTACIONALES</v>
          </cell>
          <cell r="D318" t="str">
            <v>07A</v>
          </cell>
          <cell r="E318">
            <v>-595065</v>
          </cell>
          <cell r="F318">
            <v>-904701</v>
          </cell>
          <cell r="G318">
            <v>0</v>
          </cell>
          <cell r="H318">
            <v>0</v>
          </cell>
          <cell r="I318">
            <v>0</v>
          </cell>
          <cell r="J318">
            <v>0</v>
          </cell>
          <cell r="K318">
            <v>0</v>
          </cell>
          <cell r="L318">
            <v>0</v>
          </cell>
          <cell r="M318">
            <v>0</v>
          </cell>
          <cell r="N318">
            <v>0</v>
          </cell>
          <cell r="O318">
            <v>0</v>
          </cell>
          <cell r="P318">
            <v>0</v>
          </cell>
          <cell r="Q318">
            <v>0</v>
          </cell>
          <cell r="R318">
            <v>0</v>
          </cell>
          <cell r="S318">
            <v>0</v>
          </cell>
          <cell r="T318">
            <v>0</v>
          </cell>
          <cell r="U318">
            <v>0</v>
          </cell>
          <cell r="V318">
            <v>0</v>
          </cell>
          <cell r="W318">
            <v>0</v>
          </cell>
          <cell r="X318">
            <v>0</v>
          </cell>
          <cell r="Y318">
            <v>0</v>
          </cell>
          <cell r="Z318">
            <v>0</v>
          </cell>
          <cell r="AA318">
            <v>0</v>
          </cell>
          <cell r="AB318">
            <v>0</v>
          </cell>
          <cell r="AC318">
            <v>-1332497.9514083778</v>
          </cell>
          <cell r="AD318">
            <v>-1315119.4141492578</v>
          </cell>
          <cell r="AE318">
            <v>-1309180.7335654711</v>
          </cell>
          <cell r="AF318">
            <v>-1573838.2862415547</v>
          </cell>
          <cell r="AG318">
            <v>-1558106.0958987353</v>
          </cell>
          <cell r="AH318">
            <v>-1552596.2669225493</v>
          </cell>
          <cell r="AI318">
            <v>-1643208.3855742649</v>
          </cell>
          <cell r="AJ318">
            <v>-1710891.6906372025</v>
          </cell>
          <cell r="AK318">
            <v>-1725962.6336024669</v>
          </cell>
          <cell r="AL318">
            <v>-1890137.745855619</v>
          </cell>
          <cell r="AM318">
            <v>-1960453.5158341748</v>
          </cell>
          <cell r="AN318">
            <v>-1975137.6882724897</v>
          </cell>
          <cell r="AO318">
            <v>-449562</v>
          </cell>
          <cell r="AP318">
            <v>-537266</v>
          </cell>
          <cell r="AQ318">
            <v>0</v>
          </cell>
          <cell r="AR318">
            <v>-717572</v>
          </cell>
          <cell r="AS318">
            <v>-372548</v>
          </cell>
          <cell r="AT318">
            <v>-371364</v>
          </cell>
          <cell r="AU318">
            <v>-211840</v>
          </cell>
          <cell r="AV318">
            <v>0</v>
          </cell>
          <cell r="AW318">
            <v>-4010778</v>
          </cell>
          <cell r="AX318">
            <v>-1157556</v>
          </cell>
          <cell r="AY318">
            <v>-1389586</v>
          </cell>
          <cell r="AZ318">
            <v>-280474</v>
          </cell>
          <cell r="BA318" t="str">
            <v>TDATA</v>
          </cell>
        </row>
        <row r="319">
          <cell r="A319" t="str">
            <v>100</v>
          </cell>
          <cell r="B319" t="str">
            <v>BIENES Y SERVICIOS</v>
          </cell>
          <cell r="C319" t="str">
            <v>COSTO INSUM. COMPUTACIONALES</v>
          </cell>
          <cell r="D319" t="str">
            <v>07A</v>
          </cell>
          <cell r="E319">
            <v>0</v>
          </cell>
          <cell r="F319">
            <v>0</v>
          </cell>
          <cell r="G319">
            <v>0</v>
          </cell>
          <cell r="H319">
            <v>0</v>
          </cell>
          <cell r="I319">
            <v>0</v>
          </cell>
          <cell r="J319">
            <v>0</v>
          </cell>
          <cell r="K319">
            <v>0</v>
          </cell>
          <cell r="L319">
            <v>0</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-126300</v>
          </cell>
          <cell r="AQ319">
            <v>0</v>
          </cell>
          <cell r="AR319">
            <v>-270698</v>
          </cell>
          <cell r="AS319">
            <v>0</v>
          </cell>
          <cell r="AT319">
            <v>0</v>
          </cell>
          <cell r="AU319">
            <v>0</v>
          </cell>
          <cell r="AV319">
            <v>0</v>
          </cell>
          <cell r="AW319">
            <v>0</v>
          </cell>
          <cell r="AX319">
            <v>0</v>
          </cell>
          <cell r="AY319">
            <v>0</v>
          </cell>
          <cell r="AZ319">
            <v>0</v>
          </cell>
          <cell r="BA319" t="str">
            <v>TECNO</v>
          </cell>
        </row>
        <row r="320">
          <cell r="A320" t="str">
            <v>100</v>
          </cell>
          <cell r="B320" t="str">
            <v>BIENES Y SERVICIOS</v>
          </cell>
          <cell r="C320" t="str">
            <v>COSTO INSUM. COMPUTACIONALES</v>
          </cell>
          <cell r="D320" t="str">
            <v>07A</v>
          </cell>
          <cell r="E320">
            <v>0</v>
          </cell>
          <cell r="F320">
            <v>-96339</v>
          </cell>
          <cell r="G320">
            <v>0</v>
          </cell>
          <cell r="H320">
            <v>0</v>
          </cell>
          <cell r="I320">
            <v>0</v>
          </cell>
          <cell r="J320">
            <v>0</v>
          </cell>
          <cell r="K320">
            <v>0</v>
          </cell>
          <cell r="L320">
            <v>0</v>
          </cell>
          <cell r="M320">
            <v>0</v>
          </cell>
          <cell r="N320">
            <v>0</v>
          </cell>
          <cell r="O320">
            <v>0</v>
          </cell>
          <cell r="P320">
            <v>0</v>
          </cell>
          <cell r="Q320">
            <v>0</v>
          </cell>
          <cell r="R320">
            <v>0</v>
          </cell>
          <cell r="S320">
            <v>0</v>
          </cell>
          <cell r="T320">
            <v>0</v>
          </cell>
          <cell r="U320">
            <v>0</v>
          </cell>
          <cell r="V320">
            <v>0</v>
          </cell>
          <cell r="W320">
            <v>0</v>
          </cell>
          <cell r="X320">
            <v>0</v>
          </cell>
          <cell r="Y320">
            <v>0</v>
          </cell>
          <cell r="Z320">
            <v>0</v>
          </cell>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cell r="AS320">
            <v>0</v>
          </cell>
          <cell r="AT320">
            <v>0</v>
          </cell>
          <cell r="AU320">
            <v>0</v>
          </cell>
          <cell r="AV320">
            <v>0</v>
          </cell>
          <cell r="AW320">
            <v>0</v>
          </cell>
          <cell r="AX320">
            <v>0</v>
          </cell>
          <cell r="AY320">
            <v>0</v>
          </cell>
          <cell r="AZ320">
            <v>0</v>
          </cell>
          <cell r="BA320" t="str">
            <v>TELEM</v>
          </cell>
        </row>
        <row r="321">
          <cell r="A321" t="str">
            <v>100</v>
          </cell>
          <cell r="B321" t="str">
            <v>BIENES Y SERVICIOS</v>
          </cell>
          <cell r="C321" t="str">
            <v>COSTO INSUM. COMPUTACIONALES</v>
          </cell>
          <cell r="D321" t="str">
            <v>07A</v>
          </cell>
          <cell r="E321">
            <v>-69235</v>
          </cell>
          <cell r="F321">
            <v>69235</v>
          </cell>
          <cell r="G321">
            <v>0</v>
          </cell>
          <cell r="H321">
            <v>0</v>
          </cell>
          <cell r="I321">
            <v>0</v>
          </cell>
          <cell r="J321">
            <v>0</v>
          </cell>
          <cell r="K321">
            <v>0</v>
          </cell>
          <cell r="L321">
            <v>0</v>
          </cell>
          <cell r="M321">
            <v>0</v>
          </cell>
          <cell r="N321">
            <v>0</v>
          </cell>
          <cell r="O321">
            <v>0</v>
          </cell>
          <cell r="P321">
            <v>0</v>
          </cell>
          <cell r="Q321">
            <v>0</v>
          </cell>
          <cell r="R321">
            <v>0</v>
          </cell>
          <cell r="S321">
            <v>0</v>
          </cell>
          <cell r="T321">
            <v>0</v>
          </cell>
          <cell r="U321">
            <v>0</v>
          </cell>
          <cell r="V321">
            <v>0</v>
          </cell>
          <cell r="W321">
            <v>0</v>
          </cell>
          <cell r="X321">
            <v>0</v>
          </cell>
          <cell r="Y321">
            <v>0</v>
          </cell>
          <cell r="Z321">
            <v>0</v>
          </cell>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cell r="AS321">
            <v>0</v>
          </cell>
          <cell r="AT321">
            <v>0</v>
          </cell>
          <cell r="AU321">
            <v>0</v>
          </cell>
          <cell r="AV321">
            <v>0</v>
          </cell>
          <cell r="AW321">
            <v>0</v>
          </cell>
          <cell r="AX321">
            <v>0</v>
          </cell>
          <cell r="AY321">
            <v>0</v>
          </cell>
          <cell r="AZ321">
            <v>0</v>
          </cell>
          <cell r="BA321" t="str">
            <v>TELEO</v>
          </cell>
        </row>
        <row r="322">
          <cell r="A322" t="str">
            <v>100</v>
          </cell>
          <cell r="B322" t="str">
            <v>BIENES Y SERVICIOS</v>
          </cell>
          <cell r="C322" t="str">
            <v>COSTO INSUM. COMPUTACIONALES</v>
          </cell>
          <cell r="D322" t="str">
            <v>07A</v>
          </cell>
          <cell r="E322">
            <v>-693371</v>
          </cell>
          <cell r="F322">
            <v>-2057140</v>
          </cell>
          <cell r="G322">
            <v>0</v>
          </cell>
          <cell r="H322">
            <v>0</v>
          </cell>
          <cell r="I322">
            <v>0</v>
          </cell>
          <cell r="J322">
            <v>0</v>
          </cell>
          <cell r="K322">
            <v>0</v>
          </cell>
          <cell r="L322">
            <v>0</v>
          </cell>
          <cell r="M322">
            <v>0</v>
          </cell>
          <cell r="N322">
            <v>0</v>
          </cell>
          <cell r="O322">
            <v>0</v>
          </cell>
          <cell r="P322">
            <v>0</v>
          </cell>
          <cell r="Q322">
            <v>0</v>
          </cell>
          <cell r="R322">
            <v>0</v>
          </cell>
          <cell r="S322">
            <v>0</v>
          </cell>
          <cell r="T322">
            <v>0</v>
          </cell>
          <cell r="U322">
            <v>0</v>
          </cell>
          <cell r="V322">
            <v>0</v>
          </cell>
          <cell r="W322">
            <v>0</v>
          </cell>
          <cell r="X322">
            <v>0</v>
          </cell>
          <cell r="Y322">
            <v>0</v>
          </cell>
          <cell r="Z322">
            <v>0</v>
          </cell>
          <cell r="AA322">
            <v>0</v>
          </cell>
          <cell r="AB322">
            <v>0</v>
          </cell>
          <cell r="AC322">
            <v>-1893874.904819702</v>
          </cell>
          <cell r="AD322">
            <v>-2760832.2929024571</v>
          </cell>
          <cell r="AE322">
            <v>-1484702.4261182772</v>
          </cell>
          <cell r="AF322">
            <v>-2804010.7094986257</v>
          </cell>
          <cell r="AG322">
            <v>-2252723.9620345924</v>
          </cell>
          <cell r="AH322">
            <v>-2282463.1661122022</v>
          </cell>
          <cell r="AI322">
            <v>-2405214.035185717</v>
          </cell>
          <cell r="AJ322">
            <v>-2532798.6136821425</v>
          </cell>
          <cell r="AK322">
            <v>-2666884.9722904768</v>
          </cell>
          <cell r="AL322">
            <v>-2808629.9085677145</v>
          </cell>
          <cell r="AM322">
            <v>-2959678.0250504864</v>
          </cell>
          <cell r="AN322">
            <v>-3113613.4554346418</v>
          </cell>
          <cell r="AO322">
            <v>-4972988</v>
          </cell>
          <cell r="AP322">
            <v>-4991230</v>
          </cell>
          <cell r="AQ322">
            <v>-5239768</v>
          </cell>
          <cell r="AR322">
            <v>-6466036</v>
          </cell>
          <cell r="AS322">
            <v>-5558784</v>
          </cell>
          <cell r="AT322">
            <v>-5872986</v>
          </cell>
          <cell r="AU322">
            <v>-1378456</v>
          </cell>
          <cell r="AV322">
            <v>-116184</v>
          </cell>
          <cell r="AW322">
            <v>-4165074</v>
          </cell>
          <cell r="AX322">
            <v>-32181744</v>
          </cell>
          <cell r="AY322">
            <v>-5233220</v>
          </cell>
          <cell r="AZ322">
            <v>-2955734</v>
          </cell>
          <cell r="BA322" t="str">
            <v>TEMPR</v>
          </cell>
        </row>
        <row r="323">
          <cell r="A323" t="str">
            <v>100</v>
          </cell>
          <cell r="B323" t="str">
            <v>BIENES Y SERVICIOS</v>
          </cell>
          <cell r="C323" t="str">
            <v>COSTO SERV. FILIALES</v>
          </cell>
          <cell r="D323" t="str">
            <v>091</v>
          </cell>
          <cell r="E323">
            <v>0</v>
          </cell>
          <cell r="F323">
            <v>0</v>
          </cell>
          <cell r="G323">
            <v>0</v>
          </cell>
          <cell r="H323">
            <v>0</v>
          </cell>
          <cell r="I323">
            <v>0</v>
          </cell>
          <cell r="J323">
            <v>0</v>
          </cell>
          <cell r="K323">
            <v>0</v>
          </cell>
          <cell r="L323">
            <v>0</v>
          </cell>
          <cell r="M323">
            <v>0</v>
          </cell>
          <cell r="N323">
            <v>0</v>
          </cell>
          <cell r="O323">
            <v>0</v>
          </cell>
          <cell r="P323">
            <v>0</v>
          </cell>
          <cell r="Q323">
            <v>0</v>
          </cell>
          <cell r="R323">
            <v>0</v>
          </cell>
          <cell r="S323">
            <v>0</v>
          </cell>
          <cell r="T323">
            <v>0</v>
          </cell>
          <cell r="U323">
            <v>0</v>
          </cell>
          <cell r="V323">
            <v>0</v>
          </cell>
          <cell r="W323">
            <v>0</v>
          </cell>
          <cell r="X323">
            <v>0</v>
          </cell>
          <cell r="Y323">
            <v>0</v>
          </cell>
          <cell r="Z323">
            <v>0</v>
          </cell>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cell r="AS323">
            <v>0</v>
          </cell>
          <cell r="AT323">
            <v>0</v>
          </cell>
          <cell r="AU323">
            <v>0</v>
          </cell>
          <cell r="AV323">
            <v>-3780920</v>
          </cell>
          <cell r="AW323">
            <v>0</v>
          </cell>
          <cell r="AX323">
            <v>0</v>
          </cell>
          <cell r="AY323">
            <v>0</v>
          </cell>
          <cell r="AZ323">
            <v>0</v>
          </cell>
          <cell r="BA323" t="str">
            <v>PANAL</v>
          </cell>
        </row>
        <row r="324">
          <cell r="A324" t="str">
            <v>100</v>
          </cell>
          <cell r="B324" t="str">
            <v>BIENES Y SERVICIOS</v>
          </cell>
          <cell r="C324" t="str">
            <v>COSTO SERV. FILIALES</v>
          </cell>
          <cell r="D324" t="str">
            <v>091</v>
          </cell>
          <cell r="E324">
            <v>0</v>
          </cell>
          <cell r="F324">
            <v>0</v>
          </cell>
          <cell r="G324">
            <v>0</v>
          </cell>
          <cell r="H324">
            <v>0</v>
          </cell>
          <cell r="I324">
            <v>0</v>
          </cell>
          <cell r="J324">
            <v>0</v>
          </cell>
          <cell r="K324">
            <v>0</v>
          </cell>
          <cell r="L324">
            <v>0</v>
          </cell>
          <cell r="M324">
            <v>0</v>
          </cell>
          <cell r="N324">
            <v>0</v>
          </cell>
          <cell r="O324">
            <v>0</v>
          </cell>
          <cell r="P324">
            <v>0</v>
          </cell>
          <cell r="Q324">
            <v>0</v>
          </cell>
          <cell r="R324">
            <v>0</v>
          </cell>
          <cell r="S324">
            <v>0</v>
          </cell>
          <cell r="T324">
            <v>0</v>
          </cell>
          <cell r="U324">
            <v>0</v>
          </cell>
          <cell r="V324">
            <v>0</v>
          </cell>
          <cell r="W324">
            <v>0</v>
          </cell>
          <cell r="X324">
            <v>0</v>
          </cell>
          <cell r="Y324">
            <v>0</v>
          </cell>
          <cell r="Z324">
            <v>0</v>
          </cell>
          <cell r="AA324">
            <v>0</v>
          </cell>
          <cell r="AB324">
            <v>0</v>
          </cell>
          <cell r="AC324">
            <v>-1528064.5161290325</v>
          </cell>
          <cell r="AD324">
            <v>-1531731.8709677418</v>
          </cell>
          <cell r="AE324">
            <v>-1535101.6810838711</v>
          </cell>
          <cell r="AF324">
            <v>-1541088.5776400976</v>
          </cell>
          <cell r="AG324">
            <v>-1546020.0610885464</v>
          </cell>
          <cell r="AH324">
            <v>-1551121.9272901388</v>
          </cell>
          <cell r="AI324">
            <v>-1556705.9662283834</v>
          </cell>
          <cell r="AJ324">
            <v>-1561220.4135304454</v>
          </cell>
          <cell r="AK324">
            <v>-1565591.8306883306</v>
          </cell>
          <cell r="AL324">
            <v>-1570288.6061803955</v>
          </cell>
          <cell r="AM324">
            <v>-1575941.645162645</v>
          </cell>
          <cell r="AN324">
            <v>-1579408.7167820027</v>
          </cell>
          <cell r="AO324">
            <v>0</v>
          </cell>
          <cell r="AP324">
            <v>0</v>
          </cell>
          <cell r="AQ324">
            <v>0</v>
          </cell>
          <cell r="AR324">
            <v>0</v>
          </cell>
          <cell r="AS324">
            <v>0</v>
          </cell>
          <cell r="AT324">
            <v>0</v>
          </cell>
          <cell r="AU324">
            <v>0</v>
          </cell>
          <cell r="AV324">
            <v>0</v>
          </cell>
          <cell r="AW324">
            <v>0</v>
          </cell>
          <cell r="AX324">
            <v>0</v>
          </cell>
          <cell r="AY324">
            <v>0</v>
          </cell>
          <cell r="AZ324">
            <v>0</v>
          </cell>
          <cell r="BA324" t="str">
            <v>TDATA</v>
          </cell>
        </row>
        <row r="325">
          <cell r="A325" t="str">
            <v>100</v>
          </cell>
          <cell r="B325" t="str">
            <v>BIENES Y SERVICIOS</v>
          </cell>
          <cell r="C325" t="str">
            <v>COSTO SERV. FILIALES</v>
          </cell>
          <cell r="D325" t="str">
            <v>091</v>
          </cell>
          <cell r="E325">
            <v>0</v>
          </cell>
          <cell r="F325">
            <v>0</v>
          </cell>
          <cell r="G325">
            <v>0</v>
          </cell>
          <cell r="H325">
            <v>0</v>
          </cell>
          <cell r="I325">
            <v>0</v>
          </cell>
          <cell r="J325">
            <v>0</v>
          </cell>
          <cell r="K325">
            <v>0</v>
          </cell>
          <cell r="L325">
            <v>0</v>
          </cell>
          <cell r="M325">
            <v>0</v>
          </cell>
          <cell r="N325">
            <v>0</v>
          </cell>
          <cell r="O325">
            <v>0</v>
          </cell>
          <cell r="P325">
            <v>0</v>
          </cell>
          <cell r="Q325">
            <v>0</v>
          </cell>
          <cell r="R325">
            <v>0</v>
          </cell>
          <cell r="S325">
            <v>0</v>
          </cell>
          <cell r="T325">
            <v>0</v>
          </cell>
          <cell r="U325">
            <v>0</v>
          </cell>
          <cell r="V325">
            <v>0</v>
          </cell>
          <cell r="W325">
            <v>0</v>
          </cell>
          <cell r="X325">
            <v>0</v>
          </cell>
          <cell r="Y325">
            <v>0</v>
          </cell>
          <cell r="Z325">
            <v>0</v>
          </cell>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cell r="AS325">
            <v>0</v>
          </cell>
          <cell r="AT325">
            <v>0</v>
          </cell>
          <cell r="AU325">
            <v>0</v>
          </cell>
          <cell r="AV325">
            <v>-70527442</v>
          </cell>
          <cell r="AW325">
            <v>-7478616</v>
          </cell>
          <cell r="AX325">
            <v>-32118372</v>
          </cell>
          <cell r="AY325">
            <v>-26169152</v>
          </cell>
          <cell r="AZ325">
            <v>23590438</v>
          </cell>
          <cell r="BA325" t="str">
            <v>TDCTA</v>
          </cell>
        </row>
        <row r="326">
          <cell r="A326" t="str">
            <v>100</v>
          </cell>
          <cell r="B326" t="str">
            <v>BIENES Y SERVICIOS</v>
          </cell>
          <cell r="C326" t="str">
            <v>COSTO SERV. FILIALES</v>
          </cell>
          <cell r="D326" t="str">
            <v>091</v>
          </cell>
          <cell r="E326">
            <v>0</v>
          </cell>
          <cell r="F326">
            <v>0</v>
          </cell>
          <cell r="G326">
            <v>0</v>
          </cell>
          <cell r="H326">
            <v>0</v>
          </cell>
          <cell r="I326">
            <v>0</v>
          </cell>
          <cell r="J326">
            <v>0</v>
          </cell>
          <cell r="K326">
            <v>0</v>
          </cell>
          <cell r="L326">
            <v>0</v>
          </cell>
          <cell r="M326">
            <v>0</v>
          </cell>
          <cell r="N326">
            <v>0</v>
          </cell>
          <cell r="O326">
            <v>0</v>
          </cell>
          <cell r="P326">
            <v>0</v>
          </cell>
          <cell r="Q326">
            <v>0</v>
          </cell>
          <cell r="R326">
            <v>0</v>
          </cell>
          <cell r="S326">
            <v>0</v>
          </cell>
          <cell r="T326">
            <v>0</v>
          </cell>
          <cell r="U326">
            <v>0</v>
          </cell>
          <cell r="V326">
            <v>0</v>
          </cell>
          <cell r="W326">
            <v>0</v>
          </cell>
          <cell r="X326">
            <v>0</v>
          </cell>
          <cell r="Y326">
            <v>0</v>
          </cell>
          <cell r="Z326">
            <v>0</v>
          </cell>
          <cell r="AA326">
            <v>0</v>
          </cell>
          <cell r="AB326">
            <v>0</v>
          </cell>
          <cell r="AC326">
            <v>-46793341.430138431</v>
          </cell>
          <cell r="AD326">
            <v>-47115984.666833401</v>
          </cell>
          <cell r="AE326">
            <v>-62571811.176736176</v>
          </cell>
          <cell r="AF326">
            <v>-50361422.012203515</v>
          </cell>
          <cell r="AG326">
            <v>-51725619.196287446</v>
          </cell>
          <cell r="AH326">
            <v>-43834096.583137684</v>
          </cell>
          <cell r="AI326">
            <v>-46191494.297378831</v>
          </cell>
          <cell r="AJ326">
            <v>-48641722.112383291</v>
          </cell>
          <cell r="AK326">
            <v>-51216814.88101285</v>
          </cell>
          <cell r="AL326">
            <v>-53938988.591938682</v>
          </cell>
          <cell r="AM326">
            <v>-56839827.398413144</v>
          </cell>
          <cell r="AN326">
            <v>-57053319.722936295</v>
          </cell>
          <cell r="AO326">
            <v>0</v>
          </cell>
          <cell r="AP326">
            <v>-6966874</v>
          </cell>
          <cell r="AQ326">
            <v>-12296754</v>
          </cell>
          <cell r="AR326">
            <v>-6968642</v>
          </cell>
          <cell r="AS326">
            <v>-4987506</v>
          </cell>
          <cell r="AT326">
            <v>-2053960</v>
          </cell>
          <cell r="AU326">
            <v>35833582</v>
          </cell>
          <cell r="AV326">
            <v>0</v>
          </cell>
          <cell r="AW326">
            <v>0</v>
          </cell>
          <cell r="AX326">
            <v>-1475862</v>
          </cell>
          <cell r="AY326">
            <v>0</v>
          </cell>
          <cell r="AZ326">
            <v>0</v>
          </cell>
          <cell r="BA326" t="str">
            <v>TEMPR</v>
          </cell>
        </row>
        <row r="327">
          <cell r="A327" t="str">
            <v>100</v>
          </cell>
          <cell r="B327" t="str">
            <v>BIENES Y SERVICIOS</v>
          </cell>
          <cell r="C327" t="str">
            <v>COSTO SERV. FILIALES</v>
          </cell>
          <cell r="D327" t="str">
            <v>09N</v>
          </cell>
          <cell r="E327">
            <v>0</v>
          </cell>
          <cell r="F327">
            <v>-88697</v>
          </cell>
          <cell r="G327">
            <v>0</v>
          </cell>
          <cell r="H327">
            <v>0</v>
          </cell>
          <cell r="I327">
            <v>0</v>
          </cell>
          <cell r="J327">
            <v>0</v>
          </cell>
          <cell r="K327">
            <v>0</v>
          </cell>
          <cell r="L327">
            <v>0</v>
          </cell>
          <cell r="M327">
            <v>0</v>
          </cell>
          <cell r="N327">
            <v>0</v>
          </cell>
          <cell r="O327">
            <v>0</v>
          </cell>
          <cell r="P327">
            <v>0</v>
          </cell>
          <cell r="Q327">
            <v>0</v>
          </cell>
          <cell r="R327">
            <v>0</v>
          </cell>
          <cell r="S327">
            <v>0</v>
          </cell>
          <cell r="T327">
            <v>0</v>
          </cell>
          <cell r="U327">
            <v>0</v>
          </cell>
          <cell r="V327">
            <v>0</v>
          </cell>
          <cell r="W327">
            <v>0</v>
          </cell>
          <cell r="X327">
            <v>0</v>
          </cell>
          <cell r="Y327">
            <v>0</v>
          </cell>
          <cell r="Z327">
            <v>0</v>
          </cell>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cell r="AS327">
            <v>0</v>
          </cell>
          <cell r="AT327">
            <v>0</v>
          </cell>
          <cell r="AU327">
            <v>0</v>
          </cell>
          <cell r="AV327">
            <v>0</v>
          </cell>
          <cell r="AW327">
            <v>0</v>
          </cell>
          <cell r="AX327">
            <v>0</v>
          </cell>
          <cell r="AY327">
            <v>0</v>
          </cell>
          <cell r="AZ327">
            <v>0</v>
          </cell>
          <cell r="BA327" t="str">
            <v>COMUN</v>
          </cell>
        </row>
        <row r="328">
          <cell r="A328" t="str">
            <v>100</v>
          </cell>
          <cell r="B328" t="str">
            <v>BIENES Y SERVICIOS</v>
          </cell>
          <cell r="C328" t="str">
            <v>COSTO SERV. FILIALES</v>
          </cell>
          <cell r="D328" t="str">
            <v>09N</v>
          </cell>
          <cell r="E328">
            <v>-31914511</v>
          </cell>
          <cell r="F328">
            <v>-31635107</v>
          </cell>
          <cell r="G328">
            <v>0</v>
          </cell>
          <cell r="H328">
            <v>0</v>
          </cell>
          <cell r="I328">
            <v>0</v>
          </cell>
          <cell r="J328">
            <v>0</v>
          </cell>
          <cell r="K328">
            <v>0</v>
          </cell>
          <cell r="L328">
            <v>0</v>
          </cell>
          <cell r="M328">
            <v>0</v>
          </cell>
          <cell r="N328">
            <v>0</v>
          </cell>
          <cell r="O328">
            <v>0</v>
          </cell>
          <cell r="P328">
            <v>0</v>
          </cell>
          <cell r="Q328">
            <v>0</v>
          </cell>
          <cell r="R328">
            <v>0</v>
          </cell>
          <cell r="S328">
            <v>0</v>
          </cell>
          <cell r="T328">
            <v>0</v>
          </cell>
          <cell r="U328">
            <v>0</v>
          </cell>
          <cell r="V328">
            <v>0</v>
          </cell>
          <cell r="W328">
            <v>0</v>
          </cell>
          <cell r="X328">
            <v>0</v>
          </cell>
          <cell r="Y328">
            <v>0</v>
          </cell>
          <cell r="Z328">
            <v>0</v>
          </cell>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cell r="AS328">
            <v>0</v>
          </cell>
          <cell r="AT328">
            <v>0</v>
          </cell>
          <cell r="AU328">
            <v>0</v>
          </cell>
          <cell r="AV328">
            <v>0</v>
          </cell>
          <cell r="AW328">
            <v>0</v>
          </cell>
          <cell r="AX328">
            <v>0</v>
          </cell>
          <cell r="AY328">
            <v>0</v>
          </cell>
          <cell r="AZ328">
            <v>0</v>
          </cell>
          <cell r="BA328" t="str">
            <v>EMPRE</v>
          </cell>
        </row>
        <row r="329">
          <cell r="A329" t="str">
            <v>100</v>
          </cell>
          <cell r="B329" t="str">
            <v>BIENES Y SERVICIOS</v>
          </cell>
          <cell r="C329" t="str">
            <v>COSTO SERV. FILIALES</v>
          </cell>
          <cell r="D329" t="str">
            <v>09N</v>
          </cell>
          <cell r="E329">
            <v>-446270</v>
          </cell>
          <cell r="F329">
            <v>49722</v>
          </cell>
          <cell r="G329">
            <v>0</v>
          </cell>
          <cell r="H329">
            <v>0</v>
          </cell>
          <cell r="I329">
            <v>0</v>
          </cell>
          <cell r="J329">
            <v>0</v>
          </cell>
          <cell r="K329">
            <v>0</v>
          </cell>
          <cell r="L329">
            <v>0</v>
          </cell>
          <cell r="M329">
            <v>0</v>
          </cell>
          <cell r="N329">
            <v>0</v>
          </cell>
          <cell r="O329">
            <v>0</v>
          </cell>
          <cell r="P329">
            <v>0</v>
          </cell>
          <cell r="Q329">
            <v>0</v>
          </cell>
          <cell r="R329">
            <v>0</v>
          </cell>
          <cell r="S329">
            <v>0</v>
          </cell>
          <cell r="T329">
            <v>0</v>
          </cell>
          <cell r="U329">
            <v>0</v>
          </cell>
          <cell r="V329">
            <v>0</v>
          </cell>
          <cell r="W329">
            <v>0</v>
          </cell>
          <cell r="X329">
            <v>0</v>
          </cell>
          <cell r="Y329">
            <v>0</v>
          </cell>
          <cell r="Z329">
            <v>0</v>
          </cell>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cell r="AS329">
            <v>0</v>
          </cell>
          <cell r="AT329">
            <v>0</v>
          </cell>
          <cell r="AU329">
            <v>0</v>
          </cell>
          <cell r="AV329">
            <v>0</v>
          </cell>
          <cell r="AW329">
            <v>0</v>
          </cell>
          <cell r="AX329">
            <v>0</v>
          </cell>
          <cell r="AY329">
            <v>0</v>
          </cell>
          <cell r="AZ329">
            <v>0</v>
          </cell>
          <cell r="BA329" t="str">
            <v>TDATA</v>
          </cell>
        </row>
        <row r="330">
          <cell r="A330" t="str">
            <v>100</v>
          </cell>
          <cell r="B330" t="str">
            <v>BIENES Y SERVICIOS</v>
          </cell>
          <cell r="C330" t="str">
            <v>COSTO SERV. FILIALES</v>
          </cell>
          <cell r="D330" t="str">
            <v>09N</v>
          </cell>
          <cell r="E330">
            <v>-31914511</v>
          </cell>
          <cell r="F330">
            <v>-31635107</v>
          </cell>
          <cell r="G330">
            <v>0</v>
          </cell>
          <cell r="H330">
            <v>0</v>
          </cell>
          <cell r="I330">
            <v>0</v>
          </cell>
          <cell r="J330">
            <v>0</v>
          </cell>
          <cell r="K330">
            <v>0</v>
          </cell>
          <cell r="L330">
            <v>0</v>
          </cell>
          <cell r="M330">
            <v>0</v>
          </cell>
          <cell r="N330">
            <v>0</v>
          </cell>
          <cell r="O330">
            <v>0</v>
          </cell>
          <cell r="P330">
            <v>0</v>
          </cell>
          <cell r="Q330">
            <v>0</v>
          </cell>
          <cell r="R330">
            <v>0</v>
          </cell>
          <cell r="S330">
            <v>0</v>
          </cell>
          <cell r="T330">
            <v>0</v>
          </cell>
          <cell r="U330">
            <v>0</v>
          </cell>
          <cell r="V330">
            <v>0</v>
          </cell>
          <cell r="W330">
            <v>0</v>
          </cell>
          <cell r="X330">
            <v>0</v>
          </cell>
          <cell r="Y330">
            <v>0</v>
          </cell>
          <cell r="Z330">
            <v>0</v>
          </cell>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cell r="AS330">
            <v>0</v>
          </cell>
          <cell r="AT330">
            <v>0</v>
          </cell>
          <cell r="AU330">
            <v>0</v>
          </cell>
          <cell r="AV330">
            <v>0</v>
          </cell>
          <cell r="AW330">
            <v>0</v>
          </cell>
          <cell r="AX330">
            <v>0</v>
          </cell>
          <cell r="AY330">
            <v>0</v>
          </cell>
          <cell r="AZ330">
            <v>0</v>
          </cell>
          <cell r="BA330" t="str">
            <v>TEMPR</v>
          </cell>
        </row>
        <row r="331">
          <cell r="A331" t="str">
            <v>100</v>
          </cell>
          <cell r="B331" t="str">
            <v>BIENES Y SERVICIOS</v>
          </cell>
          <cell r="C331" t="str">
            <v>COSTO SERV. FILIALES</v>
          </cell>
          <cell r="D331" t="str">
            <v>09O</v>
          </cell>
          <cell r="E331">
            <v>-31613375</v>
          </cell>
          <cell r="F331">
            <v>-34378568</v>
          </cell>
          <cell r="G331">
            <v>0</v>
          </cell>
          <cell r="H331">
            <v>0</v>
          </cell>
          <cell r="I331">
            <v>0</v>
          </cell>
          <cell r="J331">
            <v>0</v>
          </cell>
          <cell r="K331">
            <v>0</v>
          </cell>
          <cell r="L331">
            <v>0</v>
          </cell>
          <cell r="M331">
            <v>0</v>
          </cell>
          <cell r="N331">
            <v>0</v>
          </cell>
          <cell r="O331">
            <v>0</v>
          </cell>
          <cell r="P331">
            <v>0</v>
          </cell>
          <cell r="Q331">
            <v>0</v>
          </cell>
          <cell r="R331">
            <v>0</v>
          </cell>
          <cell r="S331">
            <v>0</v>
          </cell>
          <cell r="T331">
            <v>0</v>
          </cell>
          <cell r="U331">
            <v>0</v>
          </cell>
          <cell r="V331">
            <v>0</v>
          </cell>
          <cell r="W331">
            <v>0</v>
          </cell>
          <cell r="X331">
            <v>0</v>
          </cell>
          <cell r="Y331">
            <v>0</v>
          </cell>
          <cell r="Z331">
            <v>0</v>
          </cell>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cell r="AS331">
            <v>0</v>
          </cell>
          <cell r="AT331">
            <v>0</v>
          </cell>
          <cell r="AU331">
            <v>0</v>
          </cell>
          <cell r="AV331">
            <v>0</v>
          </cell>
          <cell r="AW331">
            <v>0</v>
          </cell>
          <cell r="AX331">
            <v>0</v>
          </cell>
          <cell r="AY331">
            <v>0</v>
          </cell>
          <cell r="AZ331">
            <v>0</v>
          </cell>
          <cell r="BA331" t="str">
            <v>EMPRE</v>
          </cell>
        </row>
        <row r="332">
          <cell r="A332" t="str">
            <v>100</v>
          </cell>
          <cell r="B332" t="str">
            <v>BIENES Y SERVICIOS</v>
          </cell>
          <cell r="C332" t="str">
            <v>COSTO SERV. FILIALES</v>
          </cell>
          <cell r="D332" t="str">
            <v>09O</v>
          </cell>
          <cell r="E332">
            <v>-959531</v>
          </cell>
          <cell r="F332">
            <v>343190</v>
          </cell>
          <cell r="G332">
            <v>0</v>
          </cell>
          <cell r="H332">
            <v>0</v>
          </cell>
          <cell r="I332">
            <v>0</v>
          </cell>
          <cell r="J332">
            <v>0</v>
          </cell>
          <cell r="K332">
            <v>0</v>
          </cell>
          <cell r="L332">
            <v>0</v>
          </cell>
          <cell r="M332">
            <v>0</v>
          </cell>
          <cell r="N332">
            <v>0</v>
          </cell>
          <cell r="O332">
            <v>0</v>
          </cell>
          <cell r="P332">
            <v>0</v>
          </cell>
          <cell r="Q332">
            <v>0</v>
          </cell>
          <cell r="R332">
            <v>0</v>
          </cell>
          <cell r="S332">
            <v>0</v>
          </cell>
          <cell r="T332">
            <v>0</v>
          </cell>
          <cell r="U332">
            <v>0</v>
          </cell>
          <cell r="V332">
            <v>0</v>
          </cell>
          <cell r="W332">
            <v>0</v>
          </cell>
          <cell r="X332">
            <v>0</v>
          </cell>
          <cell r="Y332">
            <v>0</v>
          </cell>
          <cell r="Z332">
            <v>0</v>
          </cell>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cell r="AS332">
            <v>0</v>
          </cell>
          <cell r="AT332">
            <v>0</v>
          </cell>
          <cell r="AU332">
            <v>0</v>
          </cell>
          <cell r="AV332">
            <v>0</v>
          </cell>
          <cell r="AW332">
            <v>0</v>
          </cell>
          <cell r="AX332">
            <v>0</v>
          </cell>
          <cell r="AY332">
            <v>0</v>
          </cell>
          <cell r="AZ332">
            <v>0</v>
          </cell>
          <cell r="BA332" t="str">
            <v>TDATA</v>
          </cell>
        </row>
        <row r="333">
          <cell r="A333" t="str">
            <v>100</v>
          </cell>
          <cell r="B333" t="str">
            <v>BIENES Y SERVICIOS</v>
          </cell>
          <cell r="C333" t="str">
            <v>COSTO SERV. FILIALES</v>
          </cell>
          <cell r="D333" t="str">
            <v>09O</v>
          </cell>
          <cell r="E333">
            <v>-31613375</v>
          </cell>
          <cell r="F333">
            <v>-34378568</v>
          </cell>
          <cell r="G333">
            <v>0</v>
          </cell>
          <cell r="H333">
            <v>0</v>
          </cell>
          <cell r="I333">
            <v>0</v>
          </cell>
          <cell r="J333">
            <v>0</v>
          </cell>
          <cell r="K333">
            <v>0</v>
          </cell>
          <cell r="L333">
            <v>0</v>
          </cell>
          <cell r="M333">
            <v>0</v>
          </cell>
          <cell r="N333">
            <v>0</v>
          </cell>
          <cell r="O333">
            <v>0</v>
          </cell>
          <cell r="P333">
            <v>0</v>
          </cell>
          <cell r="Q333">
            <v>0</v>
          </cell>
          <cell r="R333">
            <v>0</v>
          </cell>
          <cell r="S333">
            <v>0</v>
          </cell>
          <cell r="T333">
            <v>0</v>
          </cell>
          <cell r="U333">
            <v>0</v>
          </cell>
          <cell r="V333">
            <v>0</v>
          </cell>
          <cell r="W333">
            <v>0</v>
          </cell>
          <cell r="X333">
            <v>0</v>
          </cell>
          <cell r="Y333">
            <v>0</v>
          </cell>
          <cell r="Z333">
            <v>0</v>
          </cell>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cell r="AS333">
            <v>0</v>
          </cell>
          <cell r="AT333">
            <v>0</v>
          </cell>
          <cell r="AU333">
            <v>0</v>
          </cell>
          <cell r="AV333">
            <v>0</v>
          </cell>
          <cell r="AW333">
            <v>0</v>
          </cell>
          <cell r="AX333">
            <v>0</v>
          </cell>
          <cell r="AY333">
            <v>0</v>
          </cell>
          <cell r="AZ333">
            <v>0</v>
          </cell>
          <cell r="BA333" t="str">
            <v>TEMPR</v>
          </cell>
        </row>
        <row r="334">
          <cell r="A334" t="str">
            <v>100</v>
          </cell>
          <cell r="B334" t="str">
            <v>BIENES Y SERVICIOS</v>
          </cell>
          <cell r="C334" t="str">
            <v>COSTO SERV. FILIALES</v>
          </cell>
          <cell r="D334" t="str">
            <v>09P</v>
          </cell>
          <cell r="E334">
            <v>0</v>
          </cell>
          <cell r="F334">
            <v>-379676</v>
          </cell>
          <cell r="G334">
            <v>0</v>
          </cell>
          <cell r="H334">
            <v>0</v>
          </cell>
          <cell r="I334">
            <v>0</v>
          </cell>
          <cell r="J334">
            <v>0</v>
          </cell>
          <cell r="K334">
            <v>0</v>
          </cell>
          <cell r="L334">
            <v>0</v>
          </cell>
          <cell r="M334">
            <v>0</v>
          </cell>
          <cell r="N334">
            <v>0</v>
          </cell>
          <cell r="O334">
            <v>0</v>
          </cell>
          <cell r="P334">
            <v>0</v>
          </cell>
          <cell r="Q334">
            <v>0</v>
          </cell>
          <cell r="R334">
            <v>0</v>
          </cell>
          <cell r="S334">
            <v>0</v>
          </cell>
          <cell r="T334">
            <v>0</v>
          </cell>
          <cell r="U334">
            <v>0</v>
          </cell>
          <cell r="V334">
            <v>0</v>
          </cell>
          <cell r="W334">
            <v>0</v>
          </cell>
          <cell r="X334">
            <v>0</v>
          </cell>
          <cell r="Y334">
            <v>0</v>
          </cell>
          <cell r="Z334">
            <v>0</v>
          </cell>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0</v>
          </cell>
          <cell r="AU334">
            <v>0</v>
          </cell>
          <cell r="AV334">
            <v>0</v>
          </cell>
          <cell r="AW334">
            <v>0</v>
          </cell>
          <cell r="AX334">
            <v>0</v>
          </cell>
          <cell r="AY334">
            <v>0</v>
          </cell>
          <cell r="AZ334">
            <v>0</v>
          </cell>
          <cell r="BA334" t="str">
            <v>COMUN</v>
          </cell>
        </row>
        <row r="335">
          <cell r="A335" t="str">
            <v>100</v>
          </cell>
          <cell r="B335" t="str">
            <v>BIENES Y SERVICIOS</v>
          </cell>
          <cell r="C335" t="str">
            <v>COSTO SERV. FILIALES</v>
          </cell>
          <cell r="D335" t="str">
            <v>09P</v>
          </cell>
          <cell r="E335">
            <v>0</v>
          </cell>
          <cell r="F335">
            <v>-15206403</v>
          </cell>
          <cell r="G335">
            <v>0</v>
          </cell>
          <cell r="H335">
            <v>0</v>
          </cell>
          <cell r="I335">
            <v>0</v>
          </cell>
          <cell r="J335">
            <v>0</v>
          </cell>
          <cell r="K335">
            <v>0</v>
          </cell>
          <cell r="L335">
            <v>0</v>
          </cell>
          <cell r="M335">
            <v>0</v>
          </cell>
          <cell r="N335">
            <v>0</v>
          </cell>
          <cell r="O335">
            <v>0</v>
          </cell>
          <cell r="P335">
            <v>0</v>
          </cell>
          <cell r="Q335">
            <v>0</v>
          </cell>
          <cell r="R335">
            <v>0</v>
          </cell>
          <cell r="S335">
            <v>0</v>
          </cell>
          <cell r="T335">
            <v>0</v>
          </cell>
          <cell r="U335">
            <v>0</v>
          </cell>
          <cell r="V335">
            <v>0</v>
          </cell>
          <cell r="W335">
            <v>0</v>
          </cell>
          <cell r="X335">
            <v>0</v>
          </cell>
          <cell r="Y335">
            <v>0</v>
          </cell>
          <cell r="Z335">
            <v>0</v>
          </cell>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t="str">
            <v>EMPRE</v>
          </cell>
        </row>
        <row r="336">
          <cell r="A336" t="str">
            <v>100</v>
          </cell>
          <cell r="B336" t="str">
            <v>BIENES Y SERVICIOS</v>
          </cell>
          <cell r="C336" t="str">
            <v>COSTO SERV. FILIALES</v>
          </cell>
          <cell r="D336" t="str">
            <v>09P</v>
          </cell>
          <cell r="E336">
            <v>-4126380</v>
          </cell>
          <cell r="F336">
            <v>3920915</v>
          </cell>
          <cell r="G336">
            <v>0</v>
          </cell>
          <cell r="H336">
            <v>0</v>
          </cell>
          <cell r="I336">
            <v>0</v>
          </cell>
          <cell r="J336">
            <v>0</v>
          </cell>
          <cell r="K336">
            <v>0</v>
          </cell>
          <cell r="L336">
            <v>0</v>
          </cell>
          <cell r="M336">
            <v>0</v>
          </cell>
          <cell r="N336">
            <v>0</v>
          </cell>
          <cell r="O336">
            <v>0</v>
          </cell>
          <cell r="P336">
            <v>0</v>
          </cell>
          <cell r="Q336">
            <v>0</v>
          </cell>
          <cell r="R336">
            <v>0</v>
          </cell>
          <cell r="S336">
            <v>0</v>
          </cell>
          <cell r="T336">
            <v>0</v>
          </cell>
          <cell r="U336">
            <v>0</v>
          </cell>
          <cell r="V336">
            <v>0</v>
          </cell>
          <cell r="W336">
            <v>0</v>
          </cell>
          <cell r="X336">
            <v>0</v>
          </cell>
          <cell r="Y336">
            <v>0</v>
          </cell>
          <cell r="Z336">
            <v>0</v>
          </cell>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cell r="AS336">
            <v>0</v>
          </cell>
          <cell r="AT336">
            <v>0</v>
          </cell>
          <cell r="AU336">
            <v>0</v>
          </cell>
          <cell r="AV336">
            <v>0</v>
          </cell>
          <cell r="AW336">
            <v>0</v>
          </cell>
          <cell r="AX336">
            <v>0</v>
          </cell>
          <cell r="AY336">
            <v>0</v>
          </cell>
          <cell r="AZ336">
            <v>0</v>
          </cell>
          <cell r="BA336" t="str">
            <v>TDATA</v>
          </cell>
        </row>
        <row r="337">
          <cell r="A337" t="str">
            <v>100</v>
          </cell>
          <cell r="B337" t="str">
            <v>BIENES Y SERVICIOS</v>
          </cell>
          <cell r="C337" t="str">
            <v>COSTO SERV. FILIALES</v>
          </cell>
          <cell r="D337" t="str">
            <v>09P</v>
          </cell>
          <cell r="E337">
            <v>0</v>
          </cell>
          <cell r="F337">
            <v>-15206403</v>
          </cell>
          <cell r="G337">
            <v>0</v>
          </cell>
          <cell r="H337">
            <v>0</v>
          </cell>
          <cell r="I337">
            <v>0</v>
          </cell>
          <cell r="J337">
            <v>0</v>
          </cell>
          <cell r="K337">
            <v>0</v>
          </cell>
          <cell r="L337">
            <v>0</v>
          </cell>
          <cell r="M337">
            <v>0</v>
          </cell>
          <cell r="N337">
            <v>0</v>
          </cell>
          <cell r="O337">
            <v>0</v>
          </cell>
          <cell r="P337">
            <v>0</v>
          </cell>
          <cell r="Q337">
            <v>0</v>
          </cell>
          <cell r="R337">
            <v>0</v>
          </cell>
          <cell r="S337">
            <v>0</v>
          </cell>
          <cell r="T337">
            <v>0</v>
          </cell>
          <cell r="U337">
            <v>0</v>
          </cell>
          <cell r="V337">
            <v>0</v>
          </cell>
          <cell r="W337">
            <v>0</v>
          </cell>
          <cell r="X337">
            <v>0</v>
          </cell>
          <cell r="Y337">
            <v>0</v>
          </cell>
          <cell r="Z337">
            <v>0</v>
          </cell>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t="str">
            <v>TEMPR</v>
          </cell>
        </row>
        <row r="338">
          <cell r="A338" t="str">
            <v>100</v>
          </cell>
          <cell r="B338" t="str">
            <v>BIENES Y SERVICIOS</v>
          </cell>
          <cell r="C338" t="str">
            <v>COSTO SERV. FILIALES</v>
          </cell>
          <cell r="D338" t="str">
            <v>09Q</v>
          </cell>
          <cell r="E338">
            <v>-7187603</v>
          </cell>
          <cell r="F338">
            <v>-8907843</v>
          </cell>
          <cell r="G338">
            <v>0</v>
          </cell>
          <cell r="H338">
            <v>0</v>
          </cell>
          <cell r="I338">
            <v>0</v>
          </cell>
          <cell r="J338">
            <v>0</v>
          </cell>
          <cell r="K338">
            <v>0</v>
          </cell>
          <cell r="L338">
            <v>0</v>
          </cell>
          <cell r="M338">
            <v>0</v>
          </cell>
          <cell r="N338">
            <v>0</v>
          </cell>
          <cell r="O338">
            <v>0</v>
          </cell>
          <cell r="P338">
            <v>0</v>
          </cell>
          <cell r="Q338">
            <v>0</v>
          </cell>
          <cell r="R338">
            <v>0</v>
          </cell>
          <cell r="S338">
            <v>0</v>
          </cell>
          <cell r="T338">
            <v>0</v>
          </cell>
          <cell r="U338">
            <v>0</v>
          </cell>
          <cell r="V338">
            <v>0</v>
          </cell>
          <cell r="W338">
            <v>0</v>
          </cell>
          <cell r="X338">
            <v>0</v>
          </cell>
          <cell r="Y338">
            <v>0</v>
          </cell>
          <cell r="Z338">
            <v>0</v>
          </cell>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cell r="AS338">
            <v>0</v>
          </cell>
          <cell r="AT338">
            <v>0</v>
          </cell>
          <cell r="AU338">
            <v>0</v>
          </cell>
          <cell r="AV338">
            <v>0</v>
          </cell>
          <cell r="AW338">
            <v>0</v>
          </cell>
          <cell r="AX338">
            <v>0</v>
          </cell>
          <cell r="AY338">
            <v>0</v>
          </cell>
          <cell r="AZ338">
            <v>0</v>
          </cell>
          <cell r="BA338" t="str">
            <v>EMPRE</v>
          </cell>
        </row>
        <row r="339">
          <cell r="A339" t="str">
            <v>100</v>
          </cell>
          <cell r="B339" t="str">
            <v>BIENES Y SERVICIOS</v>
          </cell>
          <cell r="C339" t="str">
            <v>COSTO SERV. FILIALES</v>
          </cell>
          <cell r="D339" t="str">
            <v>09Q</v>
          </cell>
          <cell r="E339">
            <v>-2417439</v>
          </cell>
          <cell r="F339">
            <v>-14316914</v>
          </cell>
          <cell r="G339">
            <v>0</v>
          </cell>
          <cell r="H339">
            <v>0</v>
          </cell>
          <cell r="I339">
            <v>0</v>
          </cell>
          <cell r="J339">
            <v>0</v>
          </cell>
          <cell r="K339">
            <v>0</v>
          </cell>
          <cell r="L339">
            <v>0</v>
          </cell>
          <cell r="M339">
            <v>0</v>
          </cell>
          <cell r="N339">
            <v>0</v>
          </cell>
          <cell r="O339">
            <v>0</v>
          </cell>
          <cell r="P339">
            <v>0</v>
          </cell>
          <cell r="Q339">
            <v>0</v>
          </cell>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cell r="AS339">
            <v>0</v>
          </cell>
          <cell r="AT339">
            <v>0</v>
          </cell>
          <cell r="AU339">
            <v>0</v>
          </cell>
          <cell r="AV339">
            <v>0</v>
          </cell>
          <cell r="AW339">
            <v>0</v>
          </cell>
          <cell r="AX339">
            <v>0</v>
          </cell>
          <cell r="AY339">
            <v>0</v>
          </cell>
          <cell r="AZ339">
            <v>0</v>
          </cell>
          <cell r="BA339" t="str">
            <v>TDATA</v>
          </cell>
        </row>
        <row r="340">
          <cell r="A340" t="str">
            <v>100</v>
          </cell>
          <cell r="B340" t="str">
            <v>BIENES Y SERVICIOS</v>
          </cell>
          <cell r="C340" t="str">
            <v>COSTO SERV. FILIALES</v>
          </cell>
          <cell r="D340" t="str">
            <v>09Q</v>
          </cell>
          <cell r="E340">
            <v>-7187603</v>
          </cell>
          <cell r="F340">
            <v>-8907843</v>
          </cell>
          <cell r="G340">
            <v>0</v>
          </cell>
          <cell r="H340">
            <v>0</v>
          </cell>
          <cell r="I340">
            <v>0</v>
          </cell>
          <cell r="J340">
            <v>0</v>
          </cell>
          <cell r="K340">
            <v>0</v>
          </cell>
          <cell r="L340">
            <v>0</v>
          </cell>
          <cell r="M340">
            <v>0</v>
          </cell>
          <cell r="N340">
            <v>0</v>
          </cell>
          <cell r="O340">
            <v>0</v>
          </cell>
          <cell r="P340">
            <v>0</v>
          </cell>
          <cell r="Q340">
            <v>0</v>
          </cell>
          <cell r="R340">
            <v>0</v>
          </cell>
          <cell r="S340">
            <v>0</v>
          </cell>
          <cell r="T340">
            <v>0</v>
          </cell>
          <cell r="U340">
            <v>0</v>
          </cell>
          <cell r="V340">
            <v>0</v>
          </cell>
          <cell r="W340">
            <v>0</v>
          </cell>
          <cell r="X340">
            <v>0</v>
          </cell>
          <cell r="Y340">
            <v>0</v>
          </cell>
          <cell r="Z340">
            <v>0</v>
          </cell>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cell r="AS340">
            <v>0</v>
          </cell>
          <cell r="AT340">
            <v>0</v>
          </cell>
          <cell r="AU340">
            <v>0</v>
          </cell>
          <cell r="AV340">
            <v>0</v>
          </cell>
          <cell r="AW340">
            <v>0</v>
          </cell>
          <cell r="AX340">
            <v>0</v>
          </cell>
          <cell r="AY340">
            <v>0</v>
          </cell>
          <cell r="AZ340">
            <v>0</v>
          </cell>
          <cell r="BA340" t="str">
            <v>TEMPR</v>
          </cell>
        </row>
        <row r="341">
          <cell r="A341" t="str">
            <v>100</v>
          </cell>
          <cell r="B341" t="str">
            <v>BIENES Y SERVICIOS</v>
          </cell>
          <cell r="C341" t="str">
            <v>COSTO SERV. FILIALES</v>
          </cell>
          <cell r="D341" t="str">
            <v>09R</v>
          </cell>
          <cell r="E341">
            <v>0</v>
          </cell>
          <cell r="F341">
            <v>-4161870</v>
          </cell>
          <cell r="G341">
            <v>0</v>
          </cell>
          <cell r="H341">
            <v>0</v>
          </cell>
          <cell r="I341">
            <v>0</v>
          </cell>
          <cell r="J341">
            <v>0</v>
          </cell>
          <cell r="K341">
            <v>0</v>
          </cell>
          <cell r="L341">
            <v>0</v>
          </cell>
          <cell r="M341">
            <v>0</v>
          </cell>
          <cell r="N341">
            <v>0</v>
          </cell>
          <cell r="O341">
            <v>0</v>
          </cell>
          <cell r="P341">
            <v>0</v>
          </cell>
          <cell r="Q341">
            <v>0</v>
          </cell>
          <cell r="R341">
            <v>0</v>
          </cell>
          <cell r="S341">
            <v>0</v>
          </cell>
          <cell r="T341">
            <v>0</v>
          </cell>
          <cell r="U341">
            <v>0</v>
          </cell>
          <cell r="V341">
            <v>0</v>
          </cell>
          <cell r="W341">
            <v>0</v>
          </cell>
          <cell r="X341">
            <v>0</v>
          </cell>
          <cell r="Y341">
            <v>0</v>
          </cell>
          <cell r="Z341">
            <v>0</v>
          </cell>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cell r="AS341">
            <v>0</v>
          </cell>
          <cell r="AT341">
            <v>0</v>
          </cell>
          <cell r="AU341">
            <v>0</v>
          </cell>
          <cell r="AV341">
            <v>0</v>
          </cell>
          <cell r="AW341">
            <v>0</v>
          </cell>
          <cell r="AX341">
            <v>0</v>
          </cell>
          <cell r="AY341">
            <v>0</v>
          </cell>
          <cell r="AZ341">
            <v>0</v>
          </cell>
          <cell r="BA341" t="str">
            <v>EMPRE</v>
          </cell>
        </row>
        <row r="342">
          <cell r="A342" t="str">
            <v>100</v>
          </cell>
          <cell r="B342" t="str">
            <v>BIENES Y SERVICIOS</v>
          </cell>
          <cell r="C342" t="str">
            <v>COSTO SERV. FILIALES</v>
          </cell>
          <cell r="D342" t="str">
            <v>09R</v>
          </cell>
          <cell r="E342">
            <v>0</v>
          </cell>
          <cell r="F342">
            <v>-4161870</v>
          </cell>
          <cell r="G342">
            <v>0</v>
          </cell>
          <cell r="H342">
            <v>0</v>
          </cell>
          <cell r="I342">
            <v>0</v>
          </cell>
          <cell r="J342">
            <v>0</v>
          </cell>
          <cell r="K342">
            <v>0</v>
          </cell>
          <cell r="L342">
            <v>0</v>
          </cell>
          <cell r="M342">
            <v>0</v>
          </cell>
          <cell r="N342">
            <v>0</v>
          </cell>
          <cell r="O342">
            <v>0</v>
          </cell>
          <cell r="P342">
            <v>0</v>
          </cell>
          <cell r="Q342">
            <v>0</v>
          </cell>
          <cell r="R342">
            <v>0</v>
          </cell>
          <cell r="S342">
            <v>0</v>
          </cell>
          <cell r="T342">
            <v>0</v>
          </cell>
          <cell r="U342">
            <v>0</v>
          </cell>
          <cell r="V342">
            <v>0</v>
          </cell>
          <cell r="W342">
            <v>0</v>
          </cell>
          <cell r="X342">
            <v>0</v>
          </cell>
          <cell r="Y342">
            <v>0</v>
          </cell>
          <cell r="Z342">
            <v>0</v>
          </cell>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cell r="AS342">
            <v>0</v>
          </cell>
          <cell r="AT342">
            <v>0</v>
          </cell>
          <cell r="AU342">
            <v>0</v>
          </cell>
          <cell r="AV342">
            <v>0</v>
          </cell>
          <cell r="AW342">
            <v>0</v>
          </cell>
          <cell r="AX342">
            <v>0</v>
          </cell>
          <cell r="AY342">
            <v>0</v>
          </cell>
          <cell r="AZ342">
            <v>0</v>
          </cell>
          <cell r="BA342" t="str">
            <v>TEMPR</v>
          </cell>
        </row>
        <row r="343">
          <cell r="A343" t="str">
            <v>100</v>
          </cell>
          <cell r="B343" t="str">
            <v>BIENES Y SERVICIOS</v>
          </cell>
          <cell r="C343" t="str">
            <v>COSTO VTA.EQS.TELEC.</v>
          </cell>
          <cell r="D343" t="str">
            <v>090</v>
          </cell>
          <cell r="E343">
            <v>0</v>
          </cell>
          <cell r="F343">
            <v>0</v>
          </cell>
          <cell r="G343">
            <v>0</v>
          </cell>
          <cell r="H343">
            <v>0</v>
          </cell>
          <cell r="I343">
            <v>0</v>
          </cell>
          <cell r="J343">
            <v>0</v>
          </cell>
          <cell r="K343">
            <v>0</v>
          </cell>
          <cell r="L343">
            <v>0</v>
          </cell>
          <cell r="M343">
            <v>0</v>
          </cell>
          <cell r="N343">
            <v>0</v>
          </cell>
          <cell r="O343">
            <v>0</v>
          </cell>
          <cell r="P343">
            <v>0</v>
          </cell>
          <cell r="Q343">
            <v>0</v>
          </cell>
          <cell r="R343">
            <v>0</v>
          </cell>
          <cell r="S343">
            <v>0</v>
          </cell>
          <cell r="T343">
            <v>0</v>
          </cell>
          <cell r="U343">
            <v>0</v>
          </cell>
          <cell r="V343">
            <v>0</v>
          </cell>
          <cell r="W343">
            <v>0</v>
          </cell>
          <cell r="X343">
            <v>0</v>
          </cell>
          <cell r="Y343">
            <v>0</v>
          </cell>
          <cell r="Z343">
            <v>0</v>
          </cell>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cell r="AS343">
            <v>0</v>
          </cell>
          <cell r="AT343">
            <v>0</v>
          </cell>
          <cell r="AU343">
            <v>0</v>
          </cell>
          <cell r="AV343">
            <v>0</v>
          </cell>
          <cell r="AW343">
            <v>0</v>
          </cell>
          <cell r="AX343">
            <v>0</v>
          </cell>
          <cell r="AY343">
            <v>0</v>
          </cell>
          <cell r="AZ343">
            <v>0</v>
          </cell>
          <cell r="BA343" t="str">
            <v>DATA</v>
          </cell>
        </row>
        <row r="344">
          <cell r="A344" t="str">
            <v>100</v>
          </cell>
          <cell r="B344" t="str">
            <v>BIENES Y SERVICIOS</v>
          </cell>
          <cell r="C344" t="str">
            <v>COSTO VTA.EQS.TELEC.</v>
          </cell>
          <cell r="D344" t="str">
            <v>090</v>
          </cell>
          <cell r="E344">
            <v>0</v>
          </cell>
          <cell r="F344">
            <v>0</v>
          </cell>
          <cell r="G344">
            <v>0</v>
          </cell>
          <cell r="H344">
            <v>0</v>
          </cell>
          <cell r="I344">
            <v>0</v>
          </cell>
          <cell r="J344">
            <v>0</v>
          </cell>
          <cell r="K344">
            <v>0</v>
          </cell>
          <cell r="L344">
            <v>0</v>
          </cell>
          <cell r="M344">
            <v>0</v>
          </cell>
          <cell r="N344">
            <v>0</v>
          </cell>
          <cell r="O344">
            <v>0</v>
          </cell>
          <cell r="P344">
            <v>0</v>
          </cell>
          <cell r="Q344">
            <v>0</v>
          </cell>
          <cell r="R344">
            <v>0</v>
          </cell>
          <cell r="S344">
            <v>0</v>
          </cell>
          <cell r="T344">
            <v>0</v>
          </cell>
          <cell r="U344">
            <v>0</v>
          </cell>
          <cell r="V344">
            <v>0</v>
          </cell>
          <cell r="W344">
            <v>0</v>
          </cell>
          <cell r="X344">
            <v>0</v>
          </cell>
          <cell r="Y344">
            <v>0</v>
          </cell>
          <cell r="Z344">
            <v>0</v>
          </cell>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cell r="AS344">
            <v>0</v>
          </cell>
          <cell r="AT344">
            <v>0</v>
          </cell>
          <cell r="AU344">
            <v>0</v>
          </cell>
          <cell r="AV344">
            <v>0</v>
          </cell>
          <cell r="AW344">
            <v>0</v>
          </cell>
          <cell r="AX344">
            <v>0</v>
          </cell>
          <cell r="AY344">
            <v>0</v>
          </cell>
          <cell r="AZ344">
            <v>-43536126</v>
          </cell>
          <cell r="BA344" t="str">
            <v>TDATA</v>
          </cell>
        </row>
        <row r="345">
          <cell r="A345" t="str">
            <v>100</v>
          </cell>
          <cell r="B345" t="str">
            <v>BIENES Y SERVICIOS</v>
          </cell>
          <cell r="C345" t="str">
            <v>COSTO VTA.EQS.TELEC.</v>
          </cell>
          <cell r="D345" t="str">
            <v>090</v>
          </cell>
          <cell r="E345">
            <v>0</v>
          </cell>
          <cell r="F345">
            <v>0</v>
          </cell>
          <cell r="G345">
            <v>0</v>
          </cell>
          <cell r="H345">
            <v>0</v>
          </cell>
          <cell r="I345">
            <v>0</v>
          </cell>
          <cell r="J345">
            <v>0</v>
          </cell>
          <cell r="K345">
            <v>0</v>
          </cell>
          <cell r="L345">
            <v>0</v>
          </cell>
          <cell r="M345">
            <v>0</v>
          </cell>
          <cell r="N345">
            <v>0</v>
          </cell>
          <cell r="O345">
            <v>0</v>
          </cell>
          <cell r="P345">
            <v>0</v>
          </cell>
          <cell r="Q345">
            <v>0</v>
          </cell>
          <cell r="R345">
            <v>0</v>
          </cell>
          <cell r="S345">
            <v>0</v>
          </cell>
          <cell r="T345">
            <v>0</v>
          </cell>
          <cell r="U345">
            <v>0</v>
          </cell>
          <cell r="V345">
            <v>0</v>
          </cell>
          <cell r="W345">
            <v>0</v>
          </cell>
          <cell r="X345">
            <v>0</v>
          </cell>
          <cell r="Y345">
            <v>0</v>
          </cell>
          <cell r="Z345">
            <v>0</v>
          </cell>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-1004400</v>
          </cell>
          <cell r="AQ345">
            <v>0</v>
          </cell>
          <cell r="AR345">
            <v>-5387668</v>
          </cell>
          <cell r="AS345">
            <v>0</v>
          </cell>
          <cell r="AT345">
            <v>-20003378</v>
          </cell>
          <cell r="AU345">
            <v>-4544846</v>
          </cell>
          <cell r="AV345">
            <v>30940292</v>
          </cell>
          <cell r="AW345">
            <v>-93499184</v>
          </cell>
          <cell r="AX345">
            <v>-46100966</v>
          </cell>
          <cell r="AY345">
            <v>139600150</v>
          </cell>
          <cell r="AZ345">
            <v>0</v>
          </cell>
          <cell r="BA345" t="str">
            <v>TEMPR</v>
          </cell>
        </row>
        <row r="346">
          <cell r="A346" t="str">
            <v>100</v>
          </cell>
          <cell r="B346" t="str">
            <v>BIENES Y SERVICIOS</v>
          </cell>
          <cell r="C346" t="str">
            <v>CSTO VTA EQ. TER. C.EQ.</v>
          </cell>
          <cell r="D346" t="str">
            <v>09J</v>
          </cell>
          <cell r="E346">
            <v>0</v>
          </cell>
          <cell r="F346">
            <v>-1644946</v>
          </cell>
          <cell r="G346">
            <v>0</v>
          </cell>
          <cell r="H346">
            <v>0</v>
          </cell>
          <cell r="I346">
            <v>0</v>
          </cell>
          <cell r="J346">
            <v>0</v>
          </cell>
          <cell r="K346">
            <v>0</v>
          </cell>
          <cell r="L346">
            <v>0</v>
          </cell>
          <cell r="M346">
            <v>0</v>
          </cell>
          <cell r="N346">
            <v>0</v>
          </cell>
          <cell r="O346">
            <v>0</v>
          </cell>
          <cell r="P346">
            <v>0</v>
          </cell>
          <cell r="Q346">
            <v>0</v>
          </cell>
          <cell r="R346">
            <v>0</v>
          </cell>
          <cell r="S346">
            <v>0</v>
          </cell>
          <cell r="T346">
            <v>0</v>
          </cell>
          <cell r="U346">
            <v>0</v>
          </cell>
          <cell r="V346">
            <v>0</v>
          </cell>
          <cell r="W346">
            <v>0</v>
          </cell>
          <cell r="X346">
            <v>0</v>
          </cell>
          <cell r="Y346">
            <v>0</v>
          </cell>
          <cell r="Z346">
            <v>0</v>
          </cell>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cell r="AS346">
            <v>0</v>
          </cell>
          <cell r="AT346">
            <v>0</v>
          </cell>
          <cell r="AU346">
            <v>0</v>
          </cell>
          <cell r="AV346">
            <v>0</v>
          </cell>
          <cell r="AW346">
            <v>0</v>
          </cell>
          <cell r="AX346">
            <v>0</v>
          </cell>
          <cell r="AY346">
            <v>0</v>
          </cell>
          <cell r="AZ346">
            <v>0</v>
          </cell>
          <cell r="BA346" t="str">
            <v>EMPRE</v>
          </cell>
        </row>
        <row r="347">
          <cell r="A347" t="str">
            <v>100</v>
          </cell>
          <cell r="B347" t="str">
            <v>BIENES Y SERVICIOS</v>
          </cell>
          <cell r="C347" t="str">
            <v>CSTO VTA EQ. TER. C.EQ.</v>
          </cell>
          <cell r="D347" t="str">
            <v>09J</v>
          </cell>
          <cell r="E347">
            <v>0</v>
          </cell>
          <cell r="F347">
            <v>0</v>
          </cell>
          <cell r="G347">
            <v>0</v>
          </cell>
          <cell r="H347">
            <v>0</v>
          </cell>
          <cell r="I347">
            <v>0</v>
          </cell>
          <cell r="J347">
            <v>0</v>
          </cell>
          <cell r="K347">
            <v>0</v>
          </cell>
          <cell r="L347">
            <v>0</v>
          </cell>
          <cell r="M347">
            <v>0</v>
          </cell>
          <cell r="N347">
            <v>0</v>
          </cell>
          <cell r="O347">
            <v>0</v>
          </cell>
          <cell r="P347">
            <v>0</v>
          </cell>
          <cell r="Q347">
            <v>0</v>
          </cell>
          <cell r="R347">
            <v>0</v>
          </cell>
          <cell r="S347">
            <v>0</v>
          </cell>
          <cell r="T347">
            <v>0</v>
          </cell>
          <cell r="U347">
            <v>0</v>
          </cell>
          <cell r="V347">
            <v>0</v>
          </cell>
          <cell r="W347">
            <v>0</v>
          </cell>
          <cell r="X347">
            <v>0</v>
          </cell>
          <cell r="Y347">
            <v>0</v>
          </cell>
          <cell r="Z347">
            <v>0</v>
          </cell>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-5277970</v>
          </cell>
          <cell r="AQ347">
            <v>5277970</v>
          </cell>
          <cell r="AR347">
            <v>0</v>
          </cell>
          <cell r="AS347">
            <v>0</v>
          </cell>
          <cell r="AT347">
            <v>0</v>
          </cell>
          <cell r="AU347">
            <v>0</v>
          </cell>
          <cell r="AV347">
            <v>0</v>
          </cell>
          <cell r="AW347">
            <v>0</v>
          </cell>
          <cell r="AX347">
            <v>0</v>
          </cell>
          <cell r="AY347">
            <v>0</v>
          </cell>
          <cell r="AZ347">
            <v>0</v>
          </cell>
          <cell r="BA347" t="str">
            <v>INTER</v>
          </cell>
        </row>
        <row r="348">
          <cell r="A348" t="str">
            <v>100</v>
          </cell>
          <cell r="B348" t="str">
            <v>BIENES Y SERVICIOS</v>
          </cell>
          <cell r="C348" t="str">
            <v>CSTO VTA EQ. TER. C.EQ.</v>
          </cell>
          <cell r="D348" t="str">
            <v>09J</v>
          </cell>
          <cell r="E348">
            <v>0</v>
          </cell>
          <cell r="F348">
            <v>-1644946</v>
          </cell>
          <cell r="G348">
            <v>0</v>
          </cell>
          <cell r="H348">
            <v>0</v>
          </cell>
          <cell r="I348">
            <v>0</v>
          </cell>
          <cell r="J348">
            <v>0</v>
          </cell>
          <cell r="K348">
            <v>0</v>
          </cell>
          <cell r="L348">
            <v>0</v>
          </cell>
          <cell r="M348">
            <v>0</v>
          </cell>
          <cell r="N348">
            <v>0</v>
          </cell>
          <cell r="O348">
            <v>0</v>
          </cell>
          <cell r="P348">
            <v>0</v>
          </cell>
          <cell r="Q348">
            <v>0</v>
          </cell>
          <cell r="R348">
            <v>0</v>
          </cell>
          <cell r="S348">
            <v>0</v>
          </cell>
          <cell r="T348">
            <v>0</v>
          </cell>
          <cell r="U348">
            <v>0</v>
          </cell>
          <cell r="V348">
            <v>0</v>
          </cell>
          <cell r="W348">
            <v>0</v>
          </cell>
          <cell r="X348">
            <v>0</v>
          </cell>
          <cell r="Y348">
            <v>0</v>
          </cell>
          <cell r="Z348">
            <v>0</v>
          </cell>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-423000</v>
          </cell>
          <cell r="AR348">
            <v>-22457458</v>
          </cell>
          <cell r="AS348">
            <v>-165000</v>
          </cell>
          <cell r="AT348">
            <v>-1156620</v>
          </cell>
          <cell r="AU348">
            <v>0</v>
          </cell>
          <cell r="AV348">
            <v>-1664638</v>
          </cell>
          <cell r="AW348">
            <v>1346186</v>
          </cell>
          <cell r="AX348">
            <v>0</v>
          </cell>
          <cell r="AY348">
            <v>0</v>
          </cell>
          <cell r="AZ348">
            <v>-4499870</v>
          </cell>
          <cell r="BA348" t="str">
            <v>TEMPR</v>
          </cell>
        </row>
        <row r="349">
          <cell r="A349" t="str">
            <v>100</v>
          </cell>
          <cell r="B349" t="str">
            <v>BIENES Y SERVICIOS</v>
          </cell>
          <cell r="C349" t="str">
            <v>CSTO VTA EQ. TER. TERCEROS</v>
          </cell>
          <cell r="D349" t="str">
            <v>09K</v>
          </cell>
          <cell r="E349">
            <v>-1174920</v>
          </cell>
          <cell r="F349">
            <v>-665410</v>
          </cell>
          <cell r="G349">
            <v>0</v>
          </cell>
          <cell r="H349">
            <v>0</v>
          </cell>
          <cell r="I349">
            <v>0</v>
          </cell>
          <cell r="J349">
            <v>0</v>
          </cell>
          <cell r="K349">
            <v>0</v>
          </cell>
          <cell r="L349">
            <v>0</v>
          </cell>
          <cell r="M349">
            <v>0</v>
          </cell>
          <cell r="N349">
            <v>0</v>
          </cell>
          <cell r="O349">
            <v>0</v>
          </cell>
          <cell r="P349">
            <v>0</v>
          </cell>
          <cell r="Q349">
            <v>0</v>
          </cell>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cell r="AS349">
            <v>0</v>
          </cell>
          <cell r="AT349">
            <v>0</v>
          </cell>
          <cell r="AU349">
            <v>0</v>
          </cell>
          <cell r="AV349">
            <v>0</v>
          </cell>
          <cell r="AW349">
            <v>0</v>
          </cell>
          <cell r="AX349">
            <v>0</v>
          </cell>
          <cell r="AY349">
            <v>0</v>
          </cell>
          <cell r="AZ349">
            <v>0</v>
          </cell>
          <cell r="BA349" t="str">
            <v>DATA</v>
          </cell>
        </row>
        <row r="350">
          <cell r="A350" t="str">
            <v>100</v>
          </cell>
          <cell r="B350" t="str">
            <v>BIENES Y SERVICIOS</v>
          </cell>
          <cell r="C350" t="str">
            <v>CSTO VTA EQ. TER. TERCEROS</v>
          </cell>
          <cell r="D350" t="str">
            <v>09K</v>
          </cell>
          <cell r="E350">
            <v>-557176661</v>
          </cell>
          <cell r="F350">
            <v>-554984781</v>
          </cell>
          <cell r="G350">
            <v>0</v>
          </cell>
          <cell r="H350">
            <v>0</v>
          </cell>
          <cell r="I350">
            <v>0</v>
          </cell>
          <cell r="J350">
            <v>0</v>
          </cell>
          <cell r="K350">
            <v>0</v>
          </cell>
          <cell r="L350">
            <v>0</v>
          </cell>
          <cell r="M350">
            <v>0</v>
          </cell>
          <cell r="N350">
            <v>0</v>
          </cell>
          <cell r="O350">
            <v>0</v>
          </cell>
          <cell r="P350">
            <v>0</v>
          </cell>
          <cell r="Q350">
            <v>0</v>
          </cell>
          <cell r="R350">
            <v>0</v>
          </cell>
          <cell r="S350">
            <v>0</v>
          </cell>
          <cell r="T350">
            <v>0</v>
          </cell>
          <cell r="U350">
            <v>0</v>
          </cell>
          <cell r="V350">
            <v>0</v>
          </cell>
          <cell r="W350">
            <v>0</v>
          </cell>
          <cell r="X350">
            <v>0</v>
          </cell>
          <cell r="Y350">
            <v>0</v>
          </cell>
          <cell r="Z350">
            <v>0</v>
          </cell>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cell r="AS350">
            <v>0</v>
          </cell>
          <cell r="AT350">
            <v>0</v>
          </cell>
          <cell r="AU350">
            <v>0</v>
          </cell>
          <cell r="AV350">
            <v>0</v>
          </cell>
          <cell r="AW350">
            <v>0</v>
          </cell>
          <cell r="AX350">
            <v>0</v>
          </cell>
          <cell r="AY350">
            <v>0</v>
          </cell>
          <cell r="AZ350">
            <v>0</v>
          </cell>
          <cell r="BA350" t="str">
            <v>EMPRE</v>
          </cell>
        </row>
        <row r="351">
          <cell r="A351" t="str">
            <v>100</v>
          </cell>
          <cell r="B351" t="str">
            <v>BIENES Y SERVICIOS</v>
          </cell>
          <cell r="C351" t="str">
            <v>CSTO VTA EQ. TER. TERCEROS</v>
          </cell>
          <cell r="D351" t="str">
            <v>09K</v>
          </cell>
          <cell r="E351">
            <v>0</v>
          </cell>
          <cell r="F351">
            <v>0</v>
          </cell>
          <cell r="G351">
            <v>0</v>
          </cell>
          <cell r="H351">
            <v>0</v>
          </cell>
          <cell r="I351">
            <v>0</v>
          </cell>
          <cell r="J351">
            <v>0</v>
          </cell>
          <cell r="K351">
            <v>0</v>
          </cell>
          <cell r="L351">
            <v>0</v>
          </cell>
          <cell r="M351">
            <v>0</v>
          </cell>
          <cell r="N351">
            <v>0</v>
          </cell>
          <cell r="O351">
            <v>0</v>
          </cell>
          <cell r="P351">
            <v>0</v>
          </cell>
          <cell r="Q351">
            <v>0</v>
          </cell>
          <cell r="R351">
            <v>0</v>
          </cell>
          <cell r="S351">
            <v>0</v>
          </cell>
          <cell r="T351">
            <v>0</v>
          </cell>
          <cell r="U351">
            <v>0</v>
          </cell>
          <cell r="V351">
            <v>0</v>
          </cell>
          <cell r="W351">
            <v>0</v>
          </cell>
          <cell r="X351">
            <v>0</v>
          </cell>
          <cell r="Y351">
            <v>0</v>
          </cell>
          <cell r="Z351">
            <v>0</v>
          </cell>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-139300</v>
          </cell>
          <cell r="AP351">
            <v>-170600</v>
          </cell>
          <cell r="AQ351">
            <v>-167000</v>
          </cell>
          <cell r="AR351">
            <v>0</v>
          </cell>
          <cell r="AS351">
            <v>0</v>
          </cell>
          <cell r="AT351">
            <v>0</v>
          </cell>
          <cell r="AU351">
            <v>0</v>
          </cell>
          <cell r="AV351">
            <v>0</v>
          </cell>
          <cell r="AW351">
            <v>0</v>
          </cell>
          <cell r="AX351">
            <v>0</v>
          </cell>
          <cell r="AY351">
            <v>0</v>
          </cell>
          <cell r="AZ351">
            <v>0</v>
          </cell>
          <cell r="BA351" t="str">
            <v>INFOE</v>
          </cell>
        </row>
        <row r="352">
          <cell r="A352" t="str">
            <v>100</v>
          </cell>
          <cell r="B352" t="str">
            <v>BIENES Y SERVICIOS</v>
          </cell>
          <cell r="C352" t="str">
            <v>CSTO VTA EQ. TER. TERCEROS</v>
          </cell>
          <cell r="D352" t="str">
            <v>09K</v>
          </cell>
          <cell r="E352">
            <v>-690700</v>
          </cell>
          <cell r="F352">
            <v>-16365628</v>
          </cell>
          <cell r="G352">
            <v>0</v>
          </cell>
          <cell r="H352">
            <v>0</v>
          </cell>
          <cell r="I352">
            <v>0</v>
          </cell>
          <cell r="J352">
            <v>0</v>
          </cell>
          <cell r="K352">
            <v>0</v>
          </cell>
          <cell r="L352">
            <v>0</v>
          </cell>
          <cell r="M352">
            <v>0</v>
          </cell>
          <cell r="N352">
            <v>0</v>
          </cell>
          <cell r="O352">
            <v>0</v>
          </cell>
          <cell r="P352">
            <v>0</v>
          </cell>
          <cell r="Q352">
            <v>0</v>
          </cell>
          <cell r="R352">
            <v>0</v>
          </cell>
          <cell r="S352">
            <v>0</v>
          </cell>
          <cell r="T352">
            <v>0</v>
          </cell>
          <cell r="U352">
            <v>0</v>
          </cell>
          <cell r="V352">
            <v>0</v>
          </cell>
          <cell r="W352">
            <v>0</v>
          </cell>
          <cell r="X352">
            <v>0</v>
          </cell>
          <cell r="Y352">
            <v>0</v>
          </cell>
          <cell r="Z352">
            <v>0</v>
          </cell>
          <cell r="AA352">
            <v>0</v>
          </cell>
          <cell r="AB352">
            <v>0</v>
          </cell>
          <cell r="AC352">
            <v>-84920753.755144089</v>
          </cell>
          <cell r="AD352">
            <v>-85124563.564156428</v>
          </cell>
          <cell r="AE352">
            <v>-85439933.456255823</v>
          </cell>
          <cell r="AF352">
            <v>-102876340.86564945</v>
          </cell>
          <cell r="AG352">
            <v>-103205545.15641955</v>
          </cell>
          <cell r="AH352">
            <v>-103546123.45543572</v>
          </cell>
          <cell r="AI352">
            <v>-112622096.49548985</v>
          </cell>
          <cell r="AJ352">
            <v>-112948700.57532676</v>
          </cell>
          <cell r="AK352">
            <v>-113264956.93693767</v>
          </cell>
          <cell r="AL352">
            <v>-131032009.00547688</v>
          </cell>
          <cell r="AM352">
            <v>-131503724.23789662</v>
          </cell>
          <cell r="AN352">
            <v>-131793032.43122</v>
          </cell>
          <cell r="AO352">
            <v>0</v>
          </cell>
          <cell r="AP352">
            <v>0</v>
          </cell>
          <cell r="AQ352">
            <v>0</v>
          </cell>
          <cell r="AR352">
            <v>-1098128</v>
          </cell>
          <cell r="AS352">
            <v>1098128</v>
          </cell>
          <cell r="AT352">
            <v>0</v>
          </cell>
          <cell r="AU352">
            <v>0</v>
          </cell>
          <cell r="AV352">
            <v>0</v>
          </cell>
          <cell r="AW352">
            <v>0</v>
          </cell>
          <cell r="AX352">
            <v>0</v>
          </cell>
          <cell r="AY352">
            <v>-4479448</v>
          </cell>
          <cell r="AZ352">
            <v>-205107844</v>
          </cell>
          <cell r="BA352" t="str">
            <v>TDATA</v>
          </cell>
        </row>
        <row r="353">
          <cell r="A353" t="str">
            <v>100</v>
          </cell>
          <cell r="B353" t="str">
            <v>BIENES Y SERVICIOS</v>
          </cell>
          <cell r="C353" t="str">
            <v>CSTO VTA EQ. TER. TERCEROS</v>
          </cell>
          <cell r="D353" t="str">
            <v>09K</v>
          </cell>
          <cell r="E353">
            <v>0</v>
          </cell>
          <cell r="F353">
            <v>189876</v>
          </cell>
          <cell r="G353">
            <v>0</v>
          </cell>
          <cell r="H353">
            <v>0</v>
          </cell>
          <cell r="I353">
            <v>0</v>
          </cell>
          <cell r="J353">
            <v>0</v>
          </cell>
          <cell r="K353">
            <v>0</v>
          </cell>
          <cell r="L353">
            <v>0</v>
          </cell>
          <cell r="M353">
            <v>0</v>
          </cell>
          <cell r="N353">
            <v>0</v>
          </cell>
          <cell r="O353">
            <v>0</v>
          </cell>
          <cell r="P353">
            <v>0</v>
          </cell>
          <cell r="Q353">
            <v>0</v>
          </cell>
          <cell r="R353">
            <v>0</v>
          </cell>
          <cell r="S353">
            <v>0</v>
          </cell>
          <cell r="T353">
            <v>0</v>
          </cell>
          <cell r="U353">
            <v>0</v>
          </cell>
          <cell r="V353">
            <v>0</v>
          </cell>
          <cell r="W353">
            <v>0</v>
          </cell>
          <cell r="X353">
            <v>0</v>
          </cell>
          <cell r="Y353">
            <v>0</v>
          </cell>
          <cell r="Z353">
            <v>0</v>
          </cell>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cell r="AS353">
            <v>0</v>
          </cell>
          <cell r="AT353">
            <v>0</v>
          </cell>
          <cell r="AU353">
            <v>0</v>
          </cell>
          <cell r="AV353">
            <v>0</v>
          </cell>
          <cell r="AW353">
            <v>0</v>
          </cell>
          <cell r="AX353">
            <v>0</v>
          </cell>
          <cell r="AY353">
            <v>0</v>
          </cell>
          <cell r="AZ353">
            <v>0</v>
          </cell>
          <cell r="BA353" t="str">
            <v>TELEM</v>
          </cell>
        </row>
        <row r="354">
          <cell r="A354" t="str">
            <v>100</v>
          </cell>
          <cell r="B354" t="str">
            <v>BIENES Y SERVICIOS</v>
          </cell>
          <cell r="C354" t="str">
            <v>CSTO VTA EQ. TER. TERCEROS</v>
          </cell>
          <cell r="D354" t="str">
            <v>09K</v>
          </cell>
          <cell r="E354">
            <v>-558351581</v>
          </cell>
          <cell r="F354">
            <v>-555650191</v>
          </cell>
          <cell r="G354">
            <v>0</v>
          </cell>
          <cell r="H354">
            <v>0</v>
          </cell>
          <cell r="I354">
            <v>0</v>
          </cell>
          <cell r="J354">
            <v>0</v>
          </cell>
          <cell r="K354">
            <v>0</v>
          </cell>
          <cell r="L354">
            <v>0</v>
          </cell>
          <cell r="M354">
            <v>0</v>
          </cell>
          <cell r="N354">
            <v>0</v>
          </cell>
          <cell r="O354">
            <v>0</v>
          </cell>
          <cell r="P354">
            <v>0</v>
          </cell>
          <cell r="Q354">
            <v>0</v>
          </cell>
          <cell r="R354">
            <v>0</v>
          </cell>
          <cell r="S354">
            <v>0</v>
          </cell>
          <cell r="T354">
            <v>0</v>
          </cell>
          <cell r="U354">
            <v>0</v>
          </cell>
          <cell r="V354">
            <v>0</v>
          </cell>
          <cell r="W354">
            <v>0</v>
          </cell>
          <cell r="X354">
            <v>0</v>
          </cell>
          <cell r="Y354">
            <v>0</v>
          </cell>
          <cell r="Z354">
            <v>0</v>
          </cell>
          <cell r="AA354">
            <v>0</v>
          </cell>
          <cell r="AB354">
            <v>0</v>
          </cell>
          <cell r="AC354">
            <v>-462473306.98951304</v>
          </cell>
          <cell r="AD354">
            <v>-342399104.32164484</v>
          </cell>
          <cell r="AE354">
            <v>-490131935.82480747</v>
          </cell>
          <cell r="AF354">
            <v>-470442085.56569147</v>
          </cell>
          <cell r="AG354">
            <v>-464741046.98829556</v>
          </cell>
          <cell r="AH354">
            <v>-465090930.12588114</v>
          </cell>
          <cell r="AI354">
            <v>-519869926.10150903</v>
          </cell>
          <cell r="AJ354">
            <v>-580787318.34789133</v>
          </cell>
          <cell r="AK354">
            <v>-549961825.8162235</v>
          </cell>
          <cell r="AL354">
            <v>-481014570.23712581</v>
          </cell>
          <cell r="AM354">
            <v>-501026384.30127031</v>
          </cell>
          <cell r="AN354">
            <v>-486982003.90544659</v>
          </cell>
          <cell r="AO354">
            <v>-720803448</v>
          </cell>
          <cell r="AP354">
            <v>-397292552</v>
          </cell>
          <cell r="AQ354">
            <v>-655180774</v>
          </cell>
          <cell r="AR354">
            <v>-1008042250</v>
          </cell>
          <cell r="AS354">
            <v>-884390976</v>
          </cell>
          <cell r="AT354">
            <v>-576322516</v>
          </cell>
          <cell r="AU354">
            <v>-279986352</v>
          </cell>
          <cell r="AV354">
            <v>-1452995132</v>
          </cell>
          <cell r="AW354">
            <v>-1926334324</v>
          </cell>
          <cell r="AX354">
            <v>-1697945312</v>
          </cell>
          <cell r="AY354">
            <v>-1232324252</v>
          </cell>
          <cell r="AZ354">
            <v>-1141575580</v>
          </cell>
          <cell r="BA354" t="str">
            <v>TEMPR</v>
          </cell>
        </row>
        <row r="355">
          <cell r="A355" t="str">
            <v>100</v>
          </cell>
          <cell r="B355" t="str">
            <v>BIENES Y SERVICIOS</v>
          </cell>
          <cell r="C355" t="str">
            <v>CSTO. PROV SS. AVANZADOS</v>
          </cell>
          <cell r="D355" t="str">
            <v>04V</v>
          </cell>
          <cell r="E355">
            <v>0</v>
          </cell>
          <cell r="F355">
            <v>0</v>
          </cell>
          <cell r="G355">
            <v>0</v>
          </cell>
          <cell r="H355">
            <v>0</v>
          </cell>
          <cell r="I355">
            <v>0</v>
          </cell>
          <cell r="J355">
            <v>0</v>
          </cell>
          <cell r="K355">
            <v>0</v>
          </cell>
          <cell r="L355">
            <v>0</v>
          </cell>
          <cell r="M355">
            <v>0</v>
          </cell>
          <cell r="N355">
            <v>0</v>
          </cell>
          <cell r="O355">
            <v>0</v>
          </cell>
          <cell r="P355">
            <v>0</v>
          </cell>
          <cell r="Q355">
            <v>0</v>
          </cell>
          <cell r="R355">
            <v>0</v>
          </cell>
          <cell r="S355">
            <v>0</v>
          </cell>
          <cell r="T355">
            <v>0</v>
          </cell>
          <cell r="U355">
            <v>0</v>
          </cell>
          <cell r="V355">
            <v>0</v>
          </cell>
          <cell r="W355">
            <v>0</v>
          </cell>
          <cell r="X355">
            <v>0</v>
          </cell>
          <cell r="Y355">
            <v>0</v>
          </cell>
          <cell r="Z355">
            <v>0</v>
          </cell>
          <cell r="AA355">
            <v>0</v>
          </cell>
          <cell r="AB355">
            <v>0</v>
          </cell>
          <cell r="AC355">
            <v>-218413084.08832926</v>
          </cell>
          <cell r="AD355">
            <v>-175735231.94566628</v>
          </cell>
          <cell r="AE355">
            <v>-197650348.43161416</v>
          </cell>
          <cell r="AF355">
            <v>-199166630.81276709</v>
          </cell>
          <cell r="AG355">
            <v>-200247386.85354874</v>
          </cell>
          <cell r="AH355">
            <v>-194556747.74411157</v>
          </cell>
          <cell r="AI355">
            <v>-226486693.85524833</v>
          </cell>
          <cell r="AJ355">
            <v>-213670913.61166722</v>
          </cell>
          <cell r="AK355">
            <v>-238920273.42386261</v>
          </cell>
          <cell r="AL355">
            <v>-252934278.40700039</v>
          </cell>
          <cell r="AM355">
            <v>-242773368.71114206</v>
          </cell>
          <cell r="AN355">
            <v>-244266763.73150113</v>
          </cell>
          <cell r="AO355">
            <v>0</v>
          </cell>
          <cell r="AP355">
            <v>0</v>
          </cell>
          <cell r="AQ355">
            <v>0</v>
          </cell>
          <cell r="AR355">
            <v>0</v>
          </cell>
          <cell r="AS355">
            <v>0</v>
          </cell>
          <cell r="AT355">
            <v>0</v>
          </cell>
          <cell r="AU355">
            <v>0</v>
          </cell>
          <cell r="AV355">
            <v>0</v>
          </cell>
          <cell r="AW355">
            <v>0</v>
          </cell>
          <cell r="AX355">
            <v>0</v>
          </cell>
          <cell r="AY355">
            <v>0</v>
          </cell>
          <cell r="AZ355">
            <v>0</v>
          </cell>
          <cell r="BA355" t="str">
            <v>TEMPR</v>
          </cell>
        </row>
        <row r="356">
          <cell r="A356" t="str">
            <v>100</v>
          </cell>
          <cell r="B356" t="str">
            <v>BIENES Y SERVICIOS</v>
          </cell>
          <cell r="C356" t="str">
            <v>CTTO. INST. EQPS.</v>
          </cell>
          <cell r="D356" t="str">
            <v>04U</v>
          </cell>
          <cell r="E356">
            <v>-7715328</v>
          </cell>
          <cell r="F356">
            <v>-7764657</v>
          </cell>
          <cell r="G356">
            <v>0</v>
          </cell>
          <cell r="H356">
            <v>0</v>
          </cell>
          <cell r="I356">
            <v>0</v>
          </cell>
          <cell r="J356">
            <v>0</v>
          </cell>
          <cell r="K356">
            <v>0</v>
          </cell>
          <cell r="L356">
            <v>0</v>
          </cell>
          <cell r="M356">
            <v>0</v>
          </cell>
          <cell r="N356">
            <v>0</v>
          </cell>
          <cell r="O356">
            <v>0</v>
          </cell>
          <cell r="P356">
            <v>0</v>
          </cell>
          <cell r="Q356">
            <v>0</v>
          </cell>
          <cell r="R356">
            <v>0</v>
          </cell>
          <cell r="S356">
            <v>0</v>
          </cell>
          <cell r="T356">
            <v>0</v>
          </cell>
          <cell r="U356">
            <v>0</v>
          </cell>
          <cell r="V356">
            <v>0</v>
          </cell>
          <cell r="W356">
            <v>0</v>
          </cell>
          <cell r="X356">
            <v>0</v>
          </cell>
          <cell r="Y356">
            <v>0</v>
          </cell>
          <cell r="Z356">
            <v>0</v>
          </cell>
          <cell r="AA356">
            <v>0</v>
          </cell>
          <cell r="AB356">
            <v>0</v>
          </cell>
          <cell r="AC356">
            <v>-7730715.4609155403</v>
          </cell>
          <cell r="AD356">
            <v>-7749269.1780217355</v>
          </cell>
          <cell r="AE356">
            <v>-7777978.7077061953</v>
          </cell>
          <cell r="AF356">
            <v>-9365292.7432278842</v>
          </cell>
          <cell r="AG356">
            <v>-9395261.6800062172</v>
          </cell>
          <cell r="AH356">
            <v>-9426266.0435502362</v>
          </cell>
          <cell r="AI356">
            <v>-10252492.401666483</v>
          </cell>
          <cell r="AJ356">
            <v>-10282224.629631313</v>
          </cell>
          <cell r="AK356">
            <v>-10311014.85859428</v>
          </cell>
          <cell r="AL356">
            <v>-11928428.95406005</v>
          </cell>
          <cell r="AM356">
            <v>-11971371.298294667</v>
          </cell>
          <cell r="AN356">
            <v>-11997708.315150917</v>
          </cell>
          <cell r="AO356">
            <v>0</v>
          </cell>
          <cell r="AP356">
            <v>0</v>
          </cell>
          <cell r="AQ356">
            <v>0</v>
          </cell>
          <cell r="AR356">
            <v>0</v>
          </cell>
          <cell r="AS356">
            <v>0</v>
          </cell>
          <cell r="AT356">
            <v>0</v>
          </cell>
          <cell r="AU356">
            <v>0</v>
          </cell>
          <cell r="AV356">
            <v>0</v>
          </cell>
          <cell r="AW356">
            <v>0</v>
          </cell>
          <cell r="AX356">
            <v>0</v>
          </cell>
          <cell r="AY356">
            <v>0</v>
          </cell>
          <cell r="AZ356">
            <v>0</v>
          </cell>
          <cell r="BA356" t="str">
            <v>TDATA</v>
          </cell>
        </row>
        <row r="357">
          <cell r="A357" t="str">
            <v>100</v>
          </cell>
          <cell r="B357" t="str">
            <v>BIENES Y SERVICIOS</v>
          </cell>
          <cell r="C357" t="str">
            <v>CTTO. INST. EQPS.</v>
          </cell>
          <cell r="D357" t="str">
            <v>04U</v>
          </cell>
          <cell r="E357">
            <v>0</v>
          </cell>
          <cell r="F357">
            <v>-15141422</v>
          </cell>
          <cell r="G357">
            <v>0</v>
          </cell>
          <cell r="H357">
            <v>0</v>
          </cell>
          <cell r="I357">
            <v>0</v>
          </cell>
          <cell r="J357">
            <v>0</v>
          </cell>
          <cell r="K357">
            <v>0</v>
          </cell>
          <cell r="L357">
            <v>0</v>
          </cell>
          <cell r="M357">
            <v>0</v>
          </cell>
          <cell r="N357">
            <v>0</v>
          </cell>
          <cell r="O357">
            <v>0</v>
          </cell>
          <cell r="P357">
            <v>0</v>
          </cell>
          <cell r="Q357">
            <v>0</v>
          </cell>
          <cell r="R357">
            <v>0</v>
          </cell>
          <cell r="S357">
            <v>0</v>
          </cell>
          <cell r="T357">
            <v>0</v>
          </cell>
          <cell r="U357">
            <v>0</v>
          </cell>
          <cell r="V357">
            <v>0</v>
          </cell>
          <cell r="W357">
            <v>0</v>
          </cell>
          <cell r="X357">
            <v>0</v>
          </cell>
          <cell r="Y357">
            <v>0</v>
          </cell>
          <cell r="Z357">
            <v>0</v>
          </cell>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cell r="AS357">
            <v>0</v>
          </cell>
          <cell r="AT357">
            <v>0</v>
          </cell>
          <cell r="AU357">
            <v>0</v>
          </cell>
          <cell r="AV357">
            <v>0</v>
          </cell>
          <cell r="AW357">
            <v>0</v>
          </cell>
          <cell r="AX357">
            <v>0</v>
          </cell>
          <cell r="AY357">
            <v>0</v>
          </cell>
          <cell r="AZ357">
            <v>0</v>
          </cell>
          <cell r="BA357" t="str">
            <v>TELEM</v>
          </cell>
        </row>
        <row r="358">
          <cell r="A358" t="str">
            <v>100</v>
          </cell>
          <cell r="B358" t="str">
            <v>BIENES Y SERVICIOS</v>
          </cell>
          <cell r="C358" t="str">
            <v>CTTO. INST. EQPS.</v>
          </cell>
          <cell r="D358" t="str">
            <v>04U</v>
          </cell>
          <cell r="E358">
            <v>0</v>
          </cell>
          <cell r="F358">
            <v>0</v>
          </cell>
          <cell r="G358">
            <v>0</v>
          </cell>
          <cell r="H358">
            <v>0</v>
          </cell>
          <cell r="I358">
            <v>0</v>
          </cell>
          <cell r="J358">
            <v>0</v>
          </cell>
          <cell r="K358">
            <v>0</v>
          </cell>
          <cell r="L358">
            <v>0</v>
          </cell>
          <cell r="M358">
            <v>0</v>
          </cell>
          <cell r="N358">
            <v>0</v>
          </cell>
          <cell r="O358">
            <v>0</v>
          </cell>
          <cell r="P358">
            <v>0</v>
          </cell>
          <cell r="Q358">
            <v>0</v>
          </cell>
          <cell r="R358">
            <v>0</v>
          </cell>
          <cell r="S358">
            <v>0</v>
          </cell>
          <cell r="T358">
            <v>0</v>
          </cell>
          <cell r="U358">
            <v>0</v>
          </cell>
          <cell r="V358">
            <v>0</v>
          </cell>
          <cell r="W358">
            <v>0</v>
          </cell>
          <cell r="X358">
            <v>0</v>
          </cell>
          <cell r="Y358">
            <v>0</v>
          </cell>
          <cell r="Z358">
            <v>0</v>
          </cell>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-29488078</v>
          </cell>
          <cell r="AP358">
            <v>-24744500</v>
          </cell>
          <cell r="AQ358">
            <v>-144124000</v>
          </cell>
          <cell r="AR358">
            <v>18884578</v>
          </cell>
          <cell r="AS358">
            <v>-285623486</v>
          </cell>
          <cell r="AT358">
            <v>48222300</v>
          </cell>
          <cell r="AU358">
            <v>-11862814</v>
          </cell>
          <cell r="AV358">
            <v>-55050138</v>
          </cell>
          <cell r="AW358">
            <v>-58510600</v>
          </cell>
          <cell r="AX358">
            <v>-267006916</v>
          </cell>
          <cell r="AY358">
            <v>-8806330</v>
          </cell>
          <cell r="AZ358">
            <v>506977748</v>
          </cell>
          <cell r="BA358" t="str">
            <v>TEMPR</v>
          </cell>
        </row>
        <row r="359">
          <cell r="A359" t="str">
            <v>100</v>
          </cell>
          <cell r="B359" t="str">
            <v>BIENES Y SERVICIOS</v>
          </cell>
          <cell r="C359" t="str">
            <v>CTTO. MARK. DIRECTO</v>
          </cell>
          <cell r="D359" t="str">
            <v>04S</v>
          </cell>
          <cell r="E359">
            <v>-52370800</v>
          </cell>
          <cell r="F359">
            <v>-67094000</v>
          </cell>
          <cell r="G359">
            <v>0</v>
          </cell>
          <cell r="H359">
            <v>0</v>
          </cell>
          <cell r="I359">
            <v>0</v>
          </cell>
          <cell r="J359">
            <v>0</v>
          </cell>
          <cell r="K359">
            <v>0</v>
          </cell>
          <cell r="L359">
            <v>0</v>
          </cell>
          <cell r="M359">
            <v>0</v>
          </cell>
          <cell r="N359">
            <v>0</v>
          </cell>
          <cell r="O359">
            <v>0</v>
          </cell>
          <cell r="P359">
            <v>0</v>
          </cell>
          <cell r="Q359">
            <v>0</v>
          </cell>
          <cell r="R359">
            <v>0</v>
          </cell>
          <cell r="S359">
            <v>0</v>
          </cell>
          <cell r="T359">
            <v>0</v>
          </cell>
          <cell r="U359">
            <v>0</v>
          </cell>
          <cell r="V359">
            <v>0</v>
          </cell>
          <cell r="W359">
            <v>0</v>
          </cell>
          <cell r="X359">
            <v>0</v>
          </cell>
          <cell r="Y359">
            <v>0</v>
          </cell>
          <cell r="Z359">
            <v>0</v>
          </cell>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cell r="AS359">
            <v>0</v>
          </cell>
          <cell r="AT359">
            <v>0</v>
          </cell>
          <cell r="AU359">
            <v>0</v>
          </cell>
          <cell r="AV359">
            <v>0</v>
          </cell>
          <cell r="AW359">
            <v>0</v>
          </cell>
          <cell r="AX359">
            <v>0</v>
          </cell>
          <cell r="AY359">
            <v>0</v>
          </cell>
          <cell r="AZ359">
            <v>0</v>
          </cell>
          <cell r="BA359" t="str">
            <v>EMPRE</v>
          </cell>
        </row>
        <row r="360">
          <cell r="A360" t="str">
            <v>100</v>
          </cell>
          <cell r="B360" t="str">
            <v>BIENES Y SERVICIOS</v>
          </cell>
          <cell r="C360" t="str">
            <v>CTTO. MARK. DIRECTO</v>
          </cell>
          <cell r="D360" t="str">
            <v>04S</v>
          </cell>
          <cell r="E360">
            <v>0</v>
          </cell>
          <cell r="F360">
            <v>0</v>
          </cell>
          <cell r="G360">
            <v>0</v>
          </cell>
          <cell r="H360">
            <v>0</v>
          </cell>
          <cell r="I360">
            <v>0</v>
          </cell>
          <cell r="J360">
            <v>0</v>
          </cell>
          <cell r="K360">
            <v>0</v>
          </cell>
          <cell r="L360">
            <v>0</v>
          </cell>
          <cell r="M360">
            <v>0</v>
          </cell>
          <cell r="N360">
            <v>0</v>
          </cell>
          <cell r="O360">
            <v>0</v>
          </cell>
          <cell r="P360">
            <v>0</v>
          </cell>
          <cell r="Q360">
            <v>0</v>
          </cell>
          <cell r="R360">
            <v>0</v>
          </cell>
          <cell r="S360">
            <v>0</v>
          </cell>
          <cell r="T360">
            <v>0</v>
          </cell>
          <cell r="U360">
            <v>0</v>
          </cell>
          <cell r="V360">
            <v>0</v>
          </cell>
          <cell r="W360">
            <v>0</v>
          </cell>
          <cell r="X360">
            <v>0</v>
          </cell>
          <cell r="Y360">
            <v>0</v>
          </cell>
          <cell r="Z360">
            <v>0</v>
          </cell>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cell r="AS360">
            <v>0</v>
          </cell>
          <cell r="AT360">
            <v>-2647256</v>
          </cell>
          <cell r="AU360">
            <v>0</v>
          </cell>
          <cell r="AV360">
            <v>0</v>
          </cell>
          <cell r="AW360">
            <v>-2607402</v>
          </cell>
          <cell r="AX360">
            <v>0</v>
          </cell>
          <cell r="AY360">
            <v>0</v>
          </cell>
          <cell r="AZ360">
            <v>0</v>
          </cell>
          <cell r="BA360" t="str">
            <v>PANAL</v>
          </cell>
        </row>
        <row r="361">
          <cell r="A361" t="str">
            <v>100</v>
          </cell>
          <cell r="B361" t="str">
            <v>BIENES Y SERVICIOS</v>
          </cell>
          <cell r="C361" t="str">
            <v>CTTO. MARK. DIRECTO</v>
          </cell>
          <cell r="D361" t="str">
            <v>04S</v>
          </cell>
          <cell r="E361">
            <v>0</v>
          </cell>
          <cell r="F361">
            <v>-803623</v>
          </cell>
          <cell r="G361">
            <v>0</v>
          </cell>
          <cell r="H361">
            <v>0</v>
          </cell>
          <cell r="I361">
            <v>0</v>
          </cell>
          <cell r="J361">
            <v>0</v>
          </cell>
          <cell r="K361">
            <v>0</v>
          </cell>
          <cell r="L361">
            <v>0</v>
          </cell>
          <cell r="M361">
            <v>0</v>
          </cell>
          <cell r="N361">
            <v>0</v>
          </cell>
          <cell r="O361">
            <v>0</v>
          </cell>
          <cell r="P361">
            <v>0</v>
          </cell>
          <cell r="Q361">
            <v>0</v>
          </cell>
          <cell r="R361">
            <v>0</v>
          </cell>
          <cell r="S361">
            <v>0</v>
          </cell>
          <cell r="T361">
            <v>0</v>
          </cell>
          <cell r="U361">
            <v>0</v>
          </cell>
          <cell r="V361">
            <v>0</v>
          </cell>
          <cell r="W361">
            <v>0</v>
          </cell>
          <cell r="X361">
            <v>0</v>
          </cell>
          <cell r="Y361">
            <v>0</v>
          </cell>
          <cell r="Z361">
            <v>0</v>
          </cell>
          <cell r="AA361">
            <v>0</v>
          </cell>
          <cell r="AB361">
            <v>0</v>
          </cell>
          <cell r="AC361">
            <v>-4544757.4429979818</v>
          </cell>
          <cell r="AD361">
            <v>-4555664.8608611766</v>
          </cell>
          <cell r="AE361">
            <v>-4572542.7099267757</v>
          </cell>
          <cell r="AF361">
            <v>-5505697.9028431661</v>
          </cell>
          <cell r="AG361">
            <v>-5523316.1361322654</v>
          </cell>
          <cell r="AH361">
            <v>-5541543.0793815013</v>
          </cell>
          <cell r="AI361">
            <v>-6027267.6426039096</v>
          </cell>
          <cell r="AJ361">
            <v>-6044746.7187674604</v>
          </cell>
          <cell r="AK361">
            <v>-6061672.0095800087</v>
          </cell>
          <cell r="AL361">
            <v>-7012522.5208866764</v>
          </cell>
          <cell r="AM361">
            <v>-7037767.6019618697</v>
          </cell>
          <cell r="AN361">
            <v>-7053250.6906861849</v>
          </cell>
          <cell r="AO361">
            <v>0</v>
          </cell>
          <cell r="AP361">
            <v>0</v>
          </cell>
          <cell r="AQ361">
            <v>0</v>
          </cell>
          <cell r="AR361">
            <v>0</v>
          </cell>
          <cell r="AS361">
            <v>0</v>
          </cell>
          <cell r="AT361">
            <v>0</v>
          </cell>
          <cell r="AU361">
            <v>0</v>
          </cell>
          <cell r="AV361">
            <v>-23601904</v>
          </cell>
          <cell r="AW361">
            <v>-5894952</v>
          </cell>
          <cell r="AX361">
            <v>-6394150</v>
          </cell>
          <cell r="AY361">
            <v>-5955856</v>
          </cell>
          <cell r="AZ361">
            <v>-17486600</v>
          </cell>
          <cell r="BA361" t="str">
            <v>TDATA</v>
          </cell>
        </row>
        <row r="362">
          <cell r="A362" t="str">
            <v>100</v>
          </cell>
          <cell r="B362" t="str">
            <v>BIENES Y SERVICIOS</v>
          </cell>
          <cell r="C362" t="str">
            <v>CTTO. MARK. DIRECTO</v>
          </cell>
          <cell r="D362" t="str">
            <v>04S</v>
          </cell>
          <cell r="E362">
            <v>0</v>
          </cell>
          <cell r="F362">
            <v>0</v>
          </cell>
          <cell r="G362">
            <v>0</v>
          </cell>
          <cell r="H362">
            <v>0</v>
          </cell>
          <cell r="I362">
            <v>0</v>
          </cell>
          <cell r="J362">
            <v>0</v>
          </cell>
          <cell r="K362">
            <v>0</v>
          </cell>
          <cell r="L362">
            <v>0</v>
          </cell>
          <cell r="M362">
            <v>0</v>
          </cell>
          <cell r="N362">
            <v>0</v>
          </cell>
          <cell r="O362">
            <v>0</v>
          </cell>
          <cell r="P362">
            <v>0</v>
          </cell>
          <cell r="Q362">
            <v>0</v>
          </cell>
          <cell r="R362">
            <v>0</v>
          </cell>
          <cell r="S362">
            <v>0</v>
          </cell>
          <cell r="T362">
            <v>0</v>
          </cell>
          <cell r="U362">
            <v>0</v>
          </cell>
          <cell r="V362">
            <v>0</v>
          </cell>
          <cell r="W362">
            <v>0</v>
          </cell>
          <cell r="X362">
            <v>0</v>
          </cell>
          <cell r="Y362">
            <v>0</v>
          </cell>
          <cell r="Z362">
            <v>0</v>
          </cell>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cell r="AS362">
            <v>0</v>
          </cell>
          <cell r="AT362">
            <v>-2591502</v>
          </cell>
          <cell r="AU362">
            <v>0</v>
          </cell>
          <cell r="AV362">
            <v>-3709442</v>
          </cell>
          <cell r="AW362">
            <v>0</v>
          </cell>
          <cell r="AX362">
            <v>0</v>
          </cell>
          <cell r="AY362">
            <v>0</v>
          </cell>
          <cell r="AZ362">
            <v>0</v>
          </cell>
          <cell r="BA362" t="str">
            <v>TDCTA</v>
          </cell>
        </row>
        <row r="363">
          <cell r="A363" t="str">
            <v>100</v>
          </cell>
          <cell r="B363" t="str">
            <v>BIENES Y SERVICIOS</v>
          </cell>
          <cell r="C363" t="str">
            <v>CTTO. MARK. DIRECTO</v>
          </cell>
          <cell r="D363" t="str">
            <v>04S</v>
          </cell>
          <cell r="E363">
            <v>0</v>
          </cell>
          <cell r="F363">
            <v>0</v>
          </cell>
          <cell r="G363">
            <v>0</v>
          </cell>
          <cell r="H363">
            <v>0</v>
          </cell>
          <cell r="I363">
            <v>0</v>
          </cell>
          <cell r="J363">
            <v>0</v>
          </cell>
          <cell r="K363">
            <v>0</v>
          </cell>
          <cell r="L363">
            <v>0</v>
          </cell>
          <cell r="M363">
            <v>0</v>
          </cell>
          <cell r="N363">
            <v>0</v>
          </cell>
          <cell r="O363">
            <v>0</v>
          </cell>
          <cell r="P363">
            <v>0</v>
          </cell>
          <cell r="Q363">
            <v>0</v>
          </cell>
          <cell r="R363">
            <v>0</v>
          </cell>
          <cell r="S363">
            <v>0</v>
          </cell>
          <cell r="T363">
            <v>0</v>
          </cell>
          <cell r="U363">
            <v>0</v>
          </cell>
          <cell r="V363">
            <v>0</v>
          </cell>
          <cell r="W363">
            <v>0</v>
          </cell>
          <cell r="X363">
            <v>0</v>
          </cell>
          <cell r="Y363">
            <v>0</v>
          </cell>
          <cell r="Z363">
            <v>0</v>
          </cell>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cell r="AS363">
            <v>0</v>
          </cell>
          <cell r="AT363">
            <v>-2591822</v>
          </cell>
          <cell r="AU363">
            <v>0</v>
          </cell>
          <cell r="AV363">
            <v>-5209248</v>
          </cell>
          <cell r="AW363">
            <v>0</v>
          </cell>
          <cell r="AX363">
            <v>0</v>
          </cell>
          <cell r="AY363">
            <v>0</v>
          </cell>
          <cell r="AZ363">
            <v>0</v>
          </cell>
          <cell r="BA363" t="str">
            <v>TECNO</v>
          </cell>
        </row>
        <row r="364">
          <cell r="A364" t="str">
            <v>100</v>
          </cell>
          <cell r="B364" t="str">
            <v>BIENES Y SERVICIOS</v>
          </cell>
          <cell r="C364" t="str">
            <v>CTTO. MARK. DIRECTO</v>
          </cell>
          <cell r="D364" t="str">
            <v>04S</v>
          </cell>
          <cell r="E364">
            <v>0</v>
          </cell>
          <cell r="F364">
            <v>-3621207</v>
          </cell>
          <cell r="G364">
            <v>0</v>
          </cell>
          <cell r="H364">
            <v>0</v>
          </cell>
          <cell r="I364">
            <v>0</v>
          </cell>
          <cell r="J364">
            <v>0</v>
          </cell>
          <cell r="K364">
            <v>0</v>
          </cell>
          <cell r="L364">
            <v>0</v>
          </cell>
          <cell r="M364">
            <v>0</v>
          </cell>
          <cell r="N364">
            <v>0</v>
          </cell>
          <cell r="O364">
            <v>0</v>
          </cell>
          <cell r="P364">
            <v>0</v>
          </cell>
          <cell r="Q364">
            <v>0</v>
          </cell>
          <cell r="R364">
            <v>0</v>
          </cell>
          <cell r="S364">
            <v>0</v>
          </cell>
          <cell r="T364">
            <v>0</v>
          </cell>
          <cell r="U364">
            <v>0</v>
          </cell>
          <cell r="V364">
            <v>0</v>
          </cell>
          <cell r="W364">
            <v>0</v>
          </cell>
          <cell r="X364">
            <v>0</v>
          </cell>
          <cell r="Y364">
            <v>0</v>
          </cell>
          <cell r="Z364">
            <v>0</v>
          </cell>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cell r="AS364">
            <v>0</v>
          </cell>
          <cell r="AT364">
            <v>0</v>
          </cell>
          <cell r="AU364">
            <v>0</v>
          </cell>
          <cell r="AV364">
            <v>0</v>
          </cell>
          <cell r="AW364">
            <v>0</v>
          </cell>
          <cell r="AX364">
            <v>0</v>
          </cell>
          <cell r="AY364">
            <v>0</v>
          </cell>
          <cell r="AZ364">
            <v>0</v>
          </cell>
          <cell r="BA364" t="str">
            <v>TELEM</v>
          </cell>
        </row>
        <row r="365">
          <cell r="A365" t="str">
            <v>100</v>
          </cell>
          <cell r="B365" t="str">
            <v>BIENES Y SERVICIOS</v>
          </cell>
          <cell r="C365" t="str">
            <v>CTTO. MARK. DIRECTO</v>
          </cell>
          <cell r="D365" t="str">
            <v>04S</v>
          </cell>
          <cell r="E365">
            <v>-571692</v>
          </cell>
          <cell r="F365">
            <v>571692</v>
          </cell>
          <cell r="G365">
            <v>0</v>
          </cell>
          <cell r="H365">
            <v>0</v>
          </cell>
          <cell r="I365">
            <v>0</v>
          </cell>
          <cell r="J365">
            <v>0</v>
          </cell>
          <cell r="K365">
            <v>0</v>
          </cell>
          <cell r="L365">
            <v>0</v>
          </cell>
          <cell r="M365">
            <v>0</v>
          </cell>
          <cell r="N365">
            <v>0</v>
          </cell>
          <cell r="O365">
            <v>0</v>
          </cell>
          <cell r="P365">
            <v>0</v>
          </cell>
          <cell r="Q365">
            <v>0</v>
          </cell>
          <cell r="R365">
            <v>0</v>
          </cell>
          <cell r="S365">
            <v>0</v>
          </cell>
          <cell r="T365">
            <v>0</v>
          </cell>
          <cell r="U365">
            <v>0</v>
          </cell>
          <cell r="V365">
            <v>0</v>
          </cell>
          <cell r="W365">
            <v>0</v>
          </cell>
          <cell r="X365">
            <v>0</v>
          </cell>
          <cell r="Y365">
            <v>0</v>
          </cell>
          <cell r="Z365">
            <v>0</v>
          </cell>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cell r="AS365">
            <v>0</v>
          </cell>
          <cell r="AT365">
            <v>0</v>
          </cell>
          <cell r="AU365">
            <v>0</v>
          </cell>
          <cell r="AV365">
            <v>0</v>
          </cell>
          <cell r="AW365">
            <v>0</v>
          </cell>
          <cell r="AX365">
            <v>0</v>
          </cell>
          <cell r="AY365">
            <v>0</v>
          </cell>
          <cell r="AZ365">
            <v>0</v>
          </cell>
          <cell r="BA365" t="str">
            <v>TELEO</v>
          </cell>
        </row>
        <row r="366">
          <cell r="A366" t="str">
            <v>100</v>
          </cell>
          <cell r="B366" t="str">
            <v>BIENES Y SERVICIOS</v>
          </cell>
          <cell r="C366" t="str">
            <v>CTTO. MARK. DIRECTO</v>
          </cell>
          <cell r="D366" t="str">
            <v>04S</v>
          </cell>
          <cell r="E366">
            <v>-52942492</v>
          </cell>
          <cell r="F366">
            <v>-66522308</v>
          </cell>
          <cell r="G366">
            <v>0</v>
          </cell>
          <cell r="H366">
            <v>0</v>
          </cell>
          <cell r="I366">
            <v>0</v>
          </cell>
          <cell r="J366">
            <v>0</v>
          </cell>
          <cell r="K366">
            <v>0</v>
          </cell>
          <cell r="L366">
            <v>0</v>
          </cell>
          <cell r="M366">
            <v>0</v>
          </cell>
          <cell r="N366">
            <v>0</v>
          </cell>
          <cell r="O366">
            <v>0</v>
          </cell>
          <cell r="P366">
            <v>0</v>
          </cell>
          <cell r="Q366">
            <v>0</v>
          </cell>
          <cell r="R366">
            <v>0</v>
          </cell>
          <cell r="S366">
            <v>0</v>
          </cell>
          <cell r="T366">
            <v>0</v>
          </cell>
          <cell r="U366">
            <v>0</v>
          </cell>
          <cell r="V366">
            <v>0</v>
          </cell>
          <cell r="W366">
            <v>0</v>
          </cell>
          <cell r="X366">
            <v>0</v>
          </cell>
          <cell r="Y366">
            <v>0</v>
          </cell>
          <cell r="Z366">
            <v>0</v>
          </cell>
          <cell r="AA366">
            <v>0</v>
          </cell>
          <cell r="AB366">
            <v>0</v>
          </cell>
          <cell r="AC366">
            <v>-21814000</v>
          </cell>
          <cell r="AD366">
            <v>-6714000</v>
          </cell>
          <cell r="AE366">
            <v>-1698000</v>
          </cell>
          <cell r="AF366">
            <v>-23295000</v>
          </cell>
          <cell r="AG366">
            <v>-2565000</v>
          </cell>
          <cell r="AH366">
            <v>-94565000</v>
          </cell>
          <cell r="AI366">
            <v>-89917000</v>
          </cell>
          <cell r="AJ366">
            <v>-101546000</v>
          </cell>
          <cell r="AK366">
            <v>-105964000</v>
          </cell>
          <cell r="AL366">
            <v>-111615000</v>
          </cell>
          <cell r="AM366">
            <v>-117412000</v>
          </cell>
          <cell r="AN366">
            <v>-122293000</v>
          </cell>
          <cell r="AO366">
            <v>-21082842</v>
          </cell>
          <cell r="AP366">
            <v>30957412</v>
          </cell>
          <cell r="AQ366">
            <v>-28403654</v>
          </cell>
          <cell r="AR366">
            <v>-19672202</v>
          </cell>
          <cell r="AS366">
            <v>-3059952</v>
          </cell>
          <cell r="AT366">
            <v>-13014826</v>
          </cell>
          <cell r="AU366">
            <v>9771858</v>
          </cell>
          <cell r="AV366">
            <v>-48935304</v>
          </cell>
          <cell r="AW366">
            <v>-4884438</v>
          </cell>
          <cell r="AX366">
            <v>-16017088</v>
          </cell>
          <cell r="AY366">
            <v>-12265222</v>
          </cell>
          <cell r="AZ366">
            <v>-98385988</v>
          </cell>
          <cell r="BA366" t="str">
            <v>TEMPR</v>
          </cell>
        </row>
        <row r="367">
          <cell r="A367" t="str">
            <v>100</v>
          </cell>
          <cell r="B367" t="str">
            <v>BIENES Y SERVICIOS</v>
          </cell>
          <cell r="C367" t="str">
            <v>CTTO. PORT. Y VIGILANCIA</v>
          </cell>
          <cell r="D367" t="str">
            <v>04R</v>
          </cell>
          <cell r="E367">
            <v>0</v>
          </cell>
          <cell r="F367">
            <v>0</v>
          </cell>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-10302988</v>
          </cell>
          <cell r="AR367">
            <v>-2345356</v>
          </cell>
          <cell r="AS367">
            <v>-2340480</v>
          </cell>
          <cell r="AT367">
            <v>-2410560</v>
          </cell>
          <cell r="AU367">
            <v>-2380800</v>
          </cell>
          <cell r="AV367">
            <v>-2410560</v>
          </cell>
          <cell r="AW367">
            <v>0</v>
          </cell>
          <cell r="AX367">
            <v>0</v>
          </cell>
          <cell r="AY367">
            <v>0</v>
          </cell>
          <cell r="AZ367">
            <v>0</v>
          </cell>
          <cell r="BA367" t="str">
            <v>COMUN</v>
          </cell>
        </row>
        <row r="368">
          <cell r="A368" t="str">
            <v>100</v>
          </cell>
          <cell r="B368" t="str">
            <v>BIENES Y SERVICIOS</v>
          </cell>
          <cell r="C368" t="str">
            <v>CTTO. PORT. Y VIGILANCIA</v>
          </cell>
          <cell r="D368" t="str">
            <v>04R</v>
          </cell>
          <cell r="E368">
            <v>-1533295</v>
          </cell>
          <cell r="F368">
            <v>0</v>
          </cell>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cell r="AS368">
            <v>0</v>
          </cell>
          <cell r="AT368">
            <v>0</v>
          </cell>
          <cell r="AU368">
            <v>0</v>
          </cell>
          <cell r="AV368">
            <v>0</v>
          </cell>
          <cell r="AW368">
            <v>0</v>
          </cell>
          <cell r="AX368">
            <v>0</v>
          </cell>
          <cell r="AY368">
            <v>0</v>
          </cell>
          <cell r="AZ368">
            <v>0</v>
          </cell>
          <cell r="BA368" t="str">
            <v>DATA</v>
          </cell>
        </row>
        <row r="369">
          <cell r="A369" t="str">
            <v>100</v>
          </cell>
          <cell r="B369" t="str">
            <v>BIENES Y SERVICIOS</v>
          </cell>
          <cell r="C369" t="str">
            <v>CTTO. PORT. Y VIGILANCIA</v>
          </cell>
          <cell r="D369" t="str">
            <v>04R</v>
          </cell>
          <cell r="E369">
            <v>-2247356</v>
          </cell>
          <cell r="F369">
            <v>-4069171</v>
          </cell>
          <cell r="G369">
            <v>0</v>
          </cell>
          <cell r="H369">
            <v>0</v>
          </cell>
          <cell r="I369">
            <v>0</v>
          </cell>
          <cell r="J369">
            <v>0</v>
          </cell>
          <cell r="K369">
            <v>0</v>
          </cell>
          <cell r="L369">
            <v>0</v>
          </cell>
          <cell r="M369">
            <v>0</v>
          </cell>
          <cell r="N369">
            <v>0</v>
          </cell>
          <cell r="O369">
            <v>0</v>
          </cell>
          <cell r="P369">
            <v>0</v>
          </cell>
          <cell r="Q369">
            <v>0</v>
          </cell>
          <cell r="R369">
            <v>0</v>
          </cell>
          <cell r="S369">
            <v>0</v>
          </cell>
          <cell r="T369">
            <v>0</v>
          </cell>
          <cell r="U369">
            <v>0</v>
          </cell>
          <cell r="V369">
            <v>0</v>
          </cell>
          <cell r="W369">
            <v>0</v>
          </cell>
          <cell r="X369">
            <v>0</v>
          </cell>
          <cell r="Y369">
            <v>0</v>
          </cell>
          <cell r="Z369">
            <v>0</v>
          </cell>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cell r="AS369">
            <v>0</v>
          </cell>
          <cell r="AT369">
            <v>0</v>
          </cell>
          <cell r="AU369">
            <v>0</v>
          </cell>
          <cell r="AV369">
            <v>0</v>
          </cell>
          <cell r="AW369">
            <v>0</v>
          </cell>
          <cell r="AX369">
            <v>0</v>
          </cell>
          <cell r="AY369">
            <v>0</v>
          </cell>
          <cell r="AZ369">
            <v>0</v>
          </cell>
          <cell r="BA369" t="str">
            <v>EMPRE</v>
          </cell>
        </row>
        <row r="370">
          <cell r="A370" t="str">
            <v>100</v>
          </cell>
          <cell r="B370" t="str">
            <v>BIENES Y SERVICIOS</v>
          </cell>
          <cell r="C370" t="str">
            <v>CTTO. PORT. Y VIGILANCIA</v>
          </cell>
          <cell r="D370" t="str">
            <v>04R</v>
          </cell>
          <cell r="E370">
            <v>0</v>
          </cell>
          <cell r="F370">
            <v>0</v>
          </cell>
          <cell r="G370">
            <v>0</v>
          </cell>
          <cell r="H370">
            <v>0</v>
          </cell>
          <cell r="I370">
            <v>0</v>
          </cell>
          <cell r="J370">
            <v>0</v>
          </cell>
          <cell r="K370">
            <v>0</v>
          </cell>
          <cell r="L370">
            <v>0</v>
          </cell>
          <cell r="M370">
            <v>0</v>
          </cell>
          <cell r="N370">
            <v>0</v>
          </cell>
          <cell r="O370">
            <v>0</v>
          </cell>
          <cell r="P370">
            <v>0</v>
          </cell>
          <cell r="Q370">
            <v>0</v>
          </cell>
          <cell r="R370">
            <v>0</v>
          </cell>
          <cell r="S370">
            <v>0</v>
          </cell>
          <cell r="T370">
            <v>0</v>
          </cell>
          <cell r="U370">
            <v>0</v>
          </cell>
          <cell r="V370">
            <v>0</v>
          </cell>
          <cell r="W370">
            <v>0</v>
          </cell>
          <cell r="X370">
            <v>0</v>
          </cell>
          <cell r="Y370">
            <v>0</v>
          </cell>
          <cell r="Z370">
            <v>0</v>
          </cell>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-1200000</v>
          </cell>
          <cell r="AP370">
            <v>-1200000</v>
          </cell>
          <cell r="AQ370">
            <v>-1200000</v>
          </cell>
          <cell r="AR370">
            <v>-600000</v>
          </cell>
          <cell r="AS370">
            <v>0</v>
          </cell>
          <cell r="AT370">
            <v>0</v>
          </cell>
          <cell r="AU370">
            <v>0</v>
          </cell>
          <cell r="AV370">
            <v>0</v>
          </cell>
          <cell r="AW370">
            <v>0</v>
          </cell>
          <cell r="AX370">
            <v>0</v>
          </cell>
          <cell r="AY370">
            <v>0</v>
          </cell>
          <cell r="AZ370">
            <v>0</v>
          </cell>
          <cell r="BA370" t="str">
            <v>INFOE</v>
          </cell>
        </row>
        <row r="371">
          <cell r="A371" t="str">
            <v>100</v>
          </cell>
          <cell r="B371" t="str">
            <v>BIENES Y SERVICIOS</v>
          </cell>
          <cell r="C371" t="str">
            <v>CTTO. PORT. Y VIGILANCIA</v>
          </cell>
          <cell r="D371" t="str">
            <v>04R</v>
          </cell>
          <cell r="E371">
            <v>0</v>
          </cell>
          <cell r="F371">
            <v>0</v>
          </cell>
          <cell r="G371">
            <v>0</v>
          </cell>
          <cell r="H371">
            <v>0</v>
          </cell>
          <cell r="I371">
            <v>0</v>
          </cell>
          <cell r="J371">
            <v>0</v>
          </cell>
          <cell r="K371">
            <v>0</v>
          </cell>
          <cell r="L371">
            <v>0</v>
          </cell>
          <cell r="M371">
            <v>0</v>
          </cell>
          <cell r="N371">
            <v>0</v>
          </cell>
          <cell r="O371">
            <v>0</v>
          </cell>
          <cell r="P371">
            <v>0</v>
          </cell>
          <cell r="Q371">
            <v>0</v>
          </cell>
          <cell r="R371">
            <v>0</v>
          </cell>
          <cell r="S371">
            <v>0</v>
          </cell>
          <cell r="T371">
            <v>0</v>
          </cell>
          <cell r="U371">
            <v>0</v>
          </cell>
          <cell r="V371">
            <v>0</v>
          </cell>
          <cell r="W371">
            <v>0</v>
          </cell>
          <cell r="X371">
            <v>0</v>
          </cell>
          <cell r="Y371">
            <v>0</v>
          </cell>
          <cell r="Z371">
            <v>0</v>
          </cell>
          <cell r="AA371">
            <v>0</v>
          </cell>
          <cell r="AB371">
            <v>0</v>
          </cell>
          <cell r="AC371">
            <v>-619265.65806204453</v>
          </cell>
          <cell r="AD371">
            <v>-620751.89564139326</v>
          </cell>
          <cell r="AE371">
            <v>-622974.8283309869</v>
          </cell>
          <cell r="AF371">
            <v>-739867.14358067641</v>
          </cell>
          <cell r="AG371">
            <v>-742234.71844013478</v>
          </cell>
          <cell r="AH371">
            <v>-744684.09301098716</v>
          </cell>
          <cell r="AI371">
            <v>-805610.96663381881</v>
          </cell>
          <cell r="AJ371">
            <v>-807947.23843705701</v>
          </cell>
          <cell r="AK371">
            <v>-810209.49070468056</v>
          </cell>
          <cell r="AL371">
            <v>-929271.63362867536</v>
          </cell>
          <cell r="AM371">
            <v>-932617.01150973851</v>
          </cell>
          <cell r="AN371">
            <v>-934668.7689350599</v>
          </cell>
          <cell r="AO371">
            <v>0</v>
          </cell>
          <cell r="AP371">
            <v>0</v>
          </cell>
          <cell r="AQ371">
            <v>0</v>
          </cell>
          <cell r="AR371">
            <v>0</v>
          </cell>
          <cell r="AS371">
            <v>0</v>
          </cell>
          <cell r="AT371">
            <v>0</v>
          </cell>
          <cell r="AU371">
            <v>0</v>
          </cell>
          <cell r="AV371">
            <v>0</v>
          </cell>
          <cell r="AW371">
            <v>0</v>
          </cell>
          <cell r="AX371">
            <v>0</v>
          </cell>
          <cell r="AY371">
            <v>0</v>
          </cell>
          <cell r="AZ371">
            <v>0</v>
          </cell>
          <cell r="BA371" t="str">
            <v>TDATA</v>
          </cell>
        </row>
        <row r="372">
          <cell r="A372" t="str">
            <v>100</v>
          </cell>
          <cell r="B372" t="str">
            <v>BIENES Y SERVICIOS</v>
          </cell>
          <cell r="C372" t="str">
            <v>CTTO. PORT. Y VIGILANCIA</v>
          </cell>
          <cell r="D372" t="str">
            <v>04R</v>
          </cell>
          <cell r="E372">
            <v>0</v>
          </cell>
          <cell r="F372">
            <v>-26000</v>
          </cell>
          <cell r="G372">
            <v>0</v>
          </cell>
          <cell r="H372">
            <v>0</v>
          </cell>
          <cell r="I372">
            <v>0</v>
          </cell>
          <cell r="J372">
            <v>0</v>
          </cell>
          <cell r="K372">
            <v>0</v>
          </cell>
          <cell r="L372">
            <v>0</v>
          </cell>
          <cell r="M372">
            <v>0</v>
          </cell>
          <cell r="N372">
            <v>0</v>
          </cell>
          <cell r="O372">
            <v>0</v>
          </cell>
          <cell r="P372">
            <v>0</v>
          </cell>
          <cell r="Q372">
            <v>0</v>
          </cell>
          <cell r="R372">
            <v>0</v>
          </cell>
          <cell r="S372">
            <v>0</v>
          </cell>
          <cell r="T372">
            <v>0</v>
          </cell>
          <cell r="U372">
            <v>0</v>
          </cell>
          <cell r="V372">
            <v>0</v>
          </cell>
          <cell r="W372">
            <v>0</v>
          </cell>
          <cell r="X372">
            <v>0</v>
          </cell>
          <cell r="Y372">
            <v>0</v>
          </cell>
          <cell r="Z372">
            <v>0</v>
          </cell>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cell r="AS372">
            <v>0</v>
          </cell>
          <cell r="AT372">
            <v>0</v>
          </cell>
          <cell r="AU372">
            <v>0</v>
          </cell>
          <cell r="AV372">
            <v>0</v>
          </cell>
          <cell r="AW372">
            <v>0</v>
          </cell>
          <cell r="AX372">
            <v>0</v>
          </cell>
          <cell r="AY372">
            <v>0</v>
          </cell>
          <cell r="AZ372">
            <v>0</v>
          </cell>
          <cell r="BA372" t="str">
            <v>TELEM</v>
          </cell>
        </row>
        <row r="373">
          <cell r="A373" t="str">
            <v>100</v>
          </cell>
          <cell r="B373" t="str">
            <v>BIENES Y SERVICIOS</v>
          </cell>
          <cell r="C373" t="str">
            <v>CTTO. PORT. Y VIGILANCIA</v>
          </cell>
          <cell r="D373" t="str">
            <v>04R</v>
          </cell>
          <cell r="E373">
            <v>-3780651</v>
          </cell>
          <cell r="F373">
            <v>-4069171</v>
          </cell>
          <cell r="G373">
            <v>0</v>
          </cell>
          <cell r="H373">
            <v>0</v>
          </cell>
          <cell r="I373">
            <v>0</v>
          </cell>
          <cell r="J373">
            <v>0</v>
          </cell>
          <cell r="K373">
            <v>0</v>
          </cell>
          <cell r="L373">
            <v>0</v>
          </cell>
          <cell r="M373">
            <v>0</v>
          </cell>
          <cell r="N373">
            <v>0</v>
          </cell>
          <cell r="O373">
            <v>0</v>
          </cell>
          <cell r="P373">
            <v>0</v>
          </cell>
          <cell r="Q373">
            <v>0</v>
          </cell>
          <cell r="R373">
            <v>0</v>
          </cell>
          <cell r="S373">
            <v>0</v>
          </cell>
          <cell r="T373">
            <v>0</v>
          </cell>
          <cell r="U373">
            <v>0</v>
          </cell>
          <cell r="V373">
            <v>0</v>
          </cell>
          <cell r="W373">
            <v>0</v>
          </cell>
          <cell r="X373">
            <v>0</v>
          </cell>
          <cell r="Y373">
            <v>0</v>
          </cell>
          <cell r="Z373">
            <v>0</v>
          </cell>
          <cell r="AA373">
            <v>0</v>
          </cell>
          <cell r="AB373">
            <v>0</v>
          </cell>
          <cell r="AC373">
            <v>-1023642.1519140537</v>
          </cell>
          <cell r="AD373">
            <v>-1686507.1831686355</v>
          </cell>
          <cell r="AE373">
            <v>-425555.40054870112</v>
          </cell>
          <cell r="AF373">
            <v>-1813980.8907569116</v>
          </cell>
          <cell r="AG373">
            <v>-2637386.3522747173</v>
          </cell>
          <cell r="AH373">
            <v>-1431780.2065612623</v>
          </cell>
          <cell r="AI373">
            <v>-1508781.3460701266</v>
          </cell>
          <cell r="AJ373">
            <v>-1588814.6525724165</v>
          </cell>
          <cell r="AK373">
            <v>-1672926.500279601</v>
          </cell>
          <cell r="AL373">
            <v>-1761842.5437694616</v>
          </cell>
          <cell r="AM373">
            <v>-1856594.4357733841</v>
          </cell>
          <cell r="AN373">
            <v>-1954186.4746307745</v>
          </cell>
          <cell r="AO373">
            <v>-9045188</v>
          </cell>
          <cell r="AP373">
            <v>-3063480</v>
          </cell>
          <cell r="AQ373">
            <v>-3720874</v>
          </cell>
          <cell r="AR373">
            <v>-15167010</v>
          </cell>
          <cell r="AS373">
            <v>-15743694</v>
          </cell>
          <cell r="AT373">
            <v>-8047510</v>
          </cell>
          <cell r="AU373">
            <v>-3556416</v>
          </cell>
          <cell r="AV373">
            <v>-18450886</v>
          </cell>
          <cell r="AW373">
            <v>-3685340</v>
          </cell>
          <cell r="AX373">
            <v>-9581894</v>
          </cell>
          <cell r="AY373">
            <v>-8899732</v>
          </cell>
          <cell r="AZ373">
            <v>-8226522</v>
          </cell>
          <cell r="BA373" t="str">
            <v>TEMPR</v>
          </cell>
        </row>
        <row r="374">
          <cell r="A374" t="str">
            <v>100</v>
          </cell>
          <cell r="B374" t="str">
            <v>BIENES Y SERVICIOS</v>
          </cell>
          <cell r="C374" t="str">
            <v xml:space="preserve">CTTOS. PARA OPER. Y MANT. DEL </v>
          </cell>
          <cell r="D374" t="str">
            <v>041</v>
          </cell>
          <cell r="E374">
            <v>-98105838</v>
          </cell>
          <cell r="F374">
            <v>-148873647</v>
          </cell>
          <cell r="G374">
            <v>0</v>
          </cell>
          <cell r="H374">
            <v>0</v>
          </cell>
          <cell r="I374">
            <v>0</v>
          </cell>
          <cell r="J374">
            <v>0</v>
          </cell>
          <cell r="K374">
            <v>0</v>
          </cell>
          <cell r="L374">
            <v>0</v>
          </cell>
          <cell r="M374">
            <v>0</v>
          </cell>
          <cell r="N374">
            <v>0</v>
          </cell>
          <cell r="O374">
            <v>0</v>
          </cell>
          <cell r="P374">
            <v>0</v>
          </cell>
          <cell r="Q374">
            <v>0</v>
          </cell>
          <cell r="R374">
            <v>0</v>
          </cell>
          <cell r="S374">
            <v>0</v>
          </cell>
          <cell r="T374">
            <v>0</v>
          </cell>
          <cell r="U374">
            <v>0</v>
          </cell>
          <cell r="V374">
            <v>0</v>
          </cell>
          <cell r="W374">
            <v>0</v>
          </cell>
          <cell r="X374">
            <v>0</v>
          </cell>
          <cell r="Y374">
            <v>0</v>
          </cell>
          <cell r="Z374">
            <v>0</v>
          </cell>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cell r="AS374">
            <v>0</v>
          </cell>
          <cell r="AT374">
            <v>0</v>
          </cell>
          <cell r="AU374">
            <v>0</v>
          </cell>
          <cell r="AV374">
            <v>0</v>
          </cell>
          <cell r="AW374">
            <v>0</v>
          </cell>
          <cell r="AX374">
            <v>0</v>
          </cell>
          <cell r="AY374">
            <v>0</v>
          </cell>
          <cell r="AZ374">
            <v>0</v>
          </cell>
          <cell r="BA374" t="str">
            <v>DATA</v>
          </cell>
        </row>
        <row r="375">
          <cell r="A375" t="str">
            <v>100</v>
          </cell>
          <cell r="B375" t="str">
            <v>BIENES Y SERVICIOS</v>
          </cell>
          <cell r="C375" t="str">
            <v xml:space="preserve">CTTOS. PARA OPER. Y MANT. DEL </v>
          </cell>
          <cell r="D375" t="str">
            <v>041</v>
          </cell>
          <cell r="E375">
            <v>-66876380</v>
          </cell>
          <cell r="F375">
            <v>-46889500</v>
          </cell>
          <cell r="G375">
            <v>0</v>
          </cell>
          <cell r="H375">
            <v>0</v>
          </cell>
          <cell r="I375">
            <v>0</v>
          </cell>
          <cell r="J375">
            <v>0</v>
          </cell>
          <cell r="K375">
            <v>0</v>
          </cell>
          <cell r="L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cell r="AS375">
            <v>0</v>
          </cell>
          <cell r="AT375">
            <v>0</v>
          </cell>
          <cell r="AU375">
            <v>0</v>
          </cell>
          <cell r="AV375">
            <v>0</v>
          </cell>
          <cell r="AW375">
            <v>0</v>
          </cell>
          <cell r="AX375">
            <v>0</v>
          </cell>
          <cell r="AY375">
            <v>0</v>
          </cell>
          <cell r="AZ375">
            <v>0</v>
          </cell>
          <cell r="BA375" t="str">
            <v>EMPRE</v>
          </cell>
        </row>
        <row r="376">
          <cell r="A376" t="str">
            <v>100</v>
          </cell>
          <cell r="B376" t="str">
            <v>BIENES Y SERVICIOS</v>
          </cell>
          <cell r="C376" t="str">
            <v xml:space="preserve">CTTOS. PARA OPER. Y MANT. DEL </v>
          </cell>
          <cell r="D376" t="str">
            <v>041</v>
          </cell>
          <cell r="E376">
            <v>0</v>
          </cell>
          <cell r="F376">
            <v>0</v>
          </cell>
          <cell r="G376">
            <v>0</v>
          </cell>
          <cell r="H376">
            <v>0</v>
          </cell>
          <cell r="I376">
            <v>0</v>
          </cell>
          <cell r="J376">
            <v>0</v>
          </cell>
          <cell r="K376">
            <v>0</v>
          </cell>
          <cell r="L376">
            <v>0</v>
          </cell>
          <cell r="M376">
            <v>0</v>
          </cell>
          <cell r="N376">
            <v>0</v>
          </cell>
          <cell r="O376">
            <v>0</v>
          </cell>
          <cell r="P376">
            <v>0</v>
          </cell>
          <cell r="Q376">
            <v>0</v>
          </cell>
          <cell r="R376">
            <v>0</v>
          </cell>
          <cell r="S376">
            <v>0</v>
          </cell>
          <cell r="T376">
            <v>0</v>
          </cell>
          <cell r="U376">
            <v>0</v>
          </cell>
          <cell r="V376">
            <v>0</v>
          </cell>
          <cell r="W376">
            <v>0</v>
          </cell>
          <cell r="X376">
            <v>0</v>
          </cell>
          <cell r="Y376">
            <v>0</v>
          </cell>
          <cell r="Z376">
            <v>0</v>
          </cell>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-93314</v>
          </cell>
          <cell r="AR376">
            <v>-44222</v>
          </cell>
          <cell r="AS376">
            <v>911506</v>
          </cell>
          <cell r="AT376">
            <v>0</v>
          </cell>
          <cell r="AU376">
            <v>-530946</v>
          </cell>
          <cell r="AV376">
            <v>0</v>
          </cell>
          <cell r="AW376">
            <v>0</v>
          </cell>
          <cell r="AX376">
            <v>0</v>
          </cell>
          <cell r="AY376">
            <v>0</v>
          </cell>
          <cell r="AZ376">
            <v>0</v>
          </cell>
          <cell r="BA376" t="str">
            <v>INFOE</v>
          </cell>
        </row>
        <row r="377">
          <cell r="A377" t="str">
            <v>100</v>
          </cell>
          <cell r="B377" t="str">
            <v>BIENES Y SERVICIOS</v>
          </cell>
          <cell r="C377" t="str">
            <v xml:space="preserve">CTTOS. PARA OPER. Y MANT. DEL </v>
          </cell>
          <cell r="D377" t="str">
            <v>041</v>
          </cell>
          <cell r="E377">
            <v>0</v>
          </cell>
          <cell r="F377">
            <v>0</v>
          </cell>
          <cell r="G377">
            <v>0</v>
          </cell>
          <cell r="H377">
            <v>0</v>
          </cell>
          <cell r="I377">
            <v>0</v>
          </cell>
          <cell r="J377">
            <v>0</v>
          </cell>
          <cell r="K377">
            <v>0</v>
          </cell>
          <cell r="L377">
            <v>0</v>
          </cell>
          <cell r="M377">
            <v>0</v>
          </cell>
          <cell r="N377">
            <v>0</v>
          </cell>
          <cell r="O377">
            <v>0</v>
          </cell>
          <cell r="P377">
            <v>0</v>
          </cell>
          <cell r="Q377">
            <v>0</v>
          </cell>
          <cell r="R377">
            <v>0</v>
          </cell>
          <cell r="S377">
            <v>0</v>
          </cell>
          <cell r="T377">
            <v>0</v>
          </cell>
          <cell r="U377">
            <v>0</v>
          </cell>
          <cell r="V377">
            <v>0</v>
          </cell>
          <cell r="W377">
            <v>0</v>
          </cell>
          <cell r="X377">
            <v>0</v>
          </cell>
          <cell r="Y377">
            <v>0</v>
          </cell>
          <cell r="Z377">
            <v>0</v>
          </cell>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-67200</v>
          </cell>
          <cell r="AP377">
            <v>0</v>
          </cell>
          <cell r="AQ377">
            <v>0</v>
          </cell>
          <cell r="AR377">
            <v>0</v>
          </cell>
          <cell r="AS377">
            <v>0</v>
          </cell>
          <cell r="AT377">
            <v>0</v>
          </cell>
          <cell r="AU377">
            <v>0</v>
          </cell>
          <cell r="AV377">
            <v>0</v>
          </cell>
          <cell r="AW377">
            <v>0</v>
          </cell>
          <cell r="AX377">
            <v>0</v>
          </cell>
          <cell r="AY377">
            <v>0</v>
          </cell>
          <cell r="AZ377">
            <v>0</v>
          </cell>
          <cell r="BA377" t="str">
            <v>PANAL</v>
          </cell>
        </row>
        <row r="378">
          <cell r="A378" t="str">
            <v>100</v>
          </cell>
          <cell r="B378" t="str">
            <v>BIENES Y SERVICIOS</v>
          </cell>
          <cell r="C378" t="str">
            <v xml:space="preserve">CTTOS. PARA OPER. Y MANT. DEL </v>
          </cell>
          <cell r="D378" t="str">
            <v>041</v>
          </cell>
          <cell r="E378">
            <v>-1688042</v>
          </cell>
          <cell r="F378">
            <v>-95122878</v>
          </cell>
          <cell r="G378">
            <v>0</v>
          </cell>
          <cell r="H378">
            <v>0</v>
          </cell>
          <cell r="I378">
            <v>0</v>
          </cell>
          <cell r="J378">
            <v>0</v>
          </cell>
          <cell r="K378">
            <v>0</v>
          </cell>
          <cell r="L378">
            <v>0</v>
          </cell>
          <cell r="M378">
            <v>0</v>
          </cell>
          <cell r="N378">
            <v>0</v>
          </cell>
          <cell r="O378">
            <v>0</v>
          </cell>
          <cell r="P378">
            <v>0</v>
          </cell>
          <cell r="Q378">
            <v>0</v>
          </cell>
          <cell r="R378">
            <v>0</v>
          </cell>
          <cell r="S378">
            <v>0</v>
          </cell>
          <cell r="T378">
            <v>0</v>
          </cell>
          <cell r="U378">
            <v>0</v>
          </cell>
          <cell r="V378">
            <v>0</v>
          </cell>
          <cell r="W378">
            <v>0</v>
          </cell>
          <cell r="X378">
            <v>0</v>
          </cell>
          <cell r="Y378">
            <v>0</v>
          </cell>
          <cell r="Z378">
            <v>0</v>
          </cell>
          <cell r="AA378">
            <v>0</v>
          </cell>
          <cell r="AB378">
            <v>0</v>
          </cell>
          <cell r="AC378">
            <v>-185582307.10580719</v>
          </cell>
          <cell r="AD378">
            <v>-186816138.9040685</v>
          </cell>
          <cell r="AE378">
            <v>-187264418.4894954</v>
          </cell>
          <cell r="AF378">
            <v>-192972871.59226415</v>
          </cell>
          <cell r="AG378">
            <v>-193590384.78135943</v>
          </cell>
          <cell r="AH378">
            <v>-194229233.05113795</v>
          </cell>
          <cell r="AI378">
            <v>-197461647.7630842</v>
          </cell>
          <cell r="AJ378">
            <v>-198034286.5415971</v>
          </cell>
          <cell r="AK378">
            <v>-198588782.5439136</v>
          </cell>
          <cell r="AL378">
            <v>-204256994.54268685</v>
          </cell>
          <cell r="AM378">
            <v>-207407743.98603645</v>
          </cell>
          <cell r="AN378">
            <v>-207864041.02280575</v>
          </cell>
          <cell r="AO378">
            <v>0</v>
          </cell>
          <cell r="AP378">
            <v>0</v>
          </cell>
          <cell r="AQ378">
            <v>0</v>
          </cell>
          <cell r="AR378">
            <v>0</v>
          </cell>
          <cell r="AS378">
            <v>0</v>
          </cell>
          <cell r="AT378">
            <v>0</v>
          </cell>
          <cell r="AU378">
            <v>0</v>
          </cell>
          <cell r="AV378">
            <v>0</v>
          </cell>
          <cell r="AW378">
            <v>0</v>
          </cell>
          <cell r="AX378">
            <v>0</v>
          </cell>
          <cell r="AY378">
            <v>0</v>
          </cell>
          <cell r="AZ378">
            <v>0</v>
          </cell>
          <cell r="BA378" t="str">
            <v>TDATA</v>
          </cell>
        </row>
        <row r="379">
          <cell r="A379" t="str">
            <v>100</v>
          </cell>
          <cell r="B379" t="str">
            <v>BIENES Y SERVICIOS</v>
          </cell>
          <cell r="C379" t="str">
            <v xml:space="preserve">CTTOS. PARA OPER. Y MANT. DEL </v>
          </cell>
          <cell r="D379" t="str">
            <v>041</v>
          </cell>
          <cell r="E379">
            <v>0</v>
          </cell>
          <cell r="F379">
            <v>0</v>
          </cell>
          <cell r="G379">
            <v>0</v>
          </cell>
          <cell r="H379">
            <v>0</v>
          </cell>
          <cell r="I379">
            <v>0</v>
          </cell>
          <cell r="J379">
            <v>0</v>
          </cell>
          <cell r="K379">
            <v>0</v>
          </cell>
          <cell r="L379">
            <v>0</v>
          </cell>
          <cell r="M379">
            <v>0</v>
          </cell>
          <cell r="N379">
            <v>0</v>
          </cell>
          <cell r="O379">
            <v>0</v>
          </cell>
          <cell r="P379">
            <v>0</v>
          </cell>
          <cell r="Q379">
            <v>0</v>
          </cell>
          <cell r="R379">
            <v>0</v>
          </cell>
          <cell r="S379">
            <v>0</v>
          </cell>
          <cell r="T379">
            <v>0</v>
          </cell>
          <cell r="U379">
            <v>0</v>
          </cell>
          <cell r="V379">
            <v>0</v>
          </cell>
          <cell r="W379">
            <v>0</v>
          </cell>
          <cell r="X379">
            <v>0</v>
          </cell>
          <cell r="Y379">
            <v>0</v>
          </cell>
          <cell r="Z379">
            <v>0</v>
          </cell>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-72638</v>
          </cell>
          <cell r="AP379">
            <v>0</v>
          </cell>
          <cell r="AQ379">
            <v>-163840</v>
          </cell>
          <cell r="AR379">
            <v>0</v>
          </cell>
          <cell r="AS379">
            <v>0</v>
          </cell>
          <cell r="AT379">
            <v>0</v>
          </cell>
          <cell r="AU379">
            <v>0</v>
          </cell>
          <cell r="AV379">
            <v>0</v>
          </cell>
          <cell r="AW379">
            <v>0</v>
          </cell>
          <cell r="AX379">
            <v>0</v>
          </cell>
          <cell r="AY379">
            <v>0</v>
          </cell>
          <cell r="AZ379">
            <v>0</v>
          </cell>
          <cell r="BA379" t="str">
            <v>TECNO</v>
          </cell>
        </row>
        <row r="380">
          <cell r="A380" t="str">
            <v>100</v>
          </cell>
          <cell r="B380" t="str">
            <v>BIENES Y SERVICIOS</v>
          </cell>
          <cell r="C380" t="str">
            <v xml:space="preserve">CTTOS. PARA OPER. Y MANT. DEL </v>
          </cell>
          <cell r="D380" t="str">
            <v>041</v>
          </cell>
          <cell r="E380">
            <v>-164982218</v>
          </cell>
          <cell r="F380">
            <v>-195763147</v>
          </cell>
          <cell r="G380">
            <v>0</v>
          </cell>
          <cell r="H380">
            <v>0</v>
          </cell>
          <cell r="I380">
            <v>0</v>
          </cell>
          <cell r="J380">
            <v>0</v>
          </cell>
          <cell r="K380">
            <v>0</v>
          </cell>
          <cell r="L380">
            <v>0</v>
          </cell>
          <cell r="M380">
            <v>0</v>
          </cell>
          <cell r="N380">
            <v>0</v>
          </cell>
          <cell r="O380">
            <v>0</v>
          </cell>
          <cell r="P380">
            <v>0</v>
          </cell>
          <cell r="Q380">
            <v>0</v>
          </cell>
          <cell r="R380">
            <v>0</v>
          </cell>
          <cell r="S380">
            <v>0</v>
          </cell>
          <cell r="T380">
            <v>0</v>
          </cell>
          <cell r="U380">
            <v>0</v>
          </cell>
          <cell r="V380">
            <v>0</v>
          </cell>
          <cell r="W380">
            <v>0</v>
          </cell>
          <cell r="X380">
            <v>0</v>
          </cell>
          <cell r="Y380">
            <v>0</v>
          </cell>
          <cell r="Z380">
            <v>0</v>
          </cell>
          <cell r="AA380">
            <v>0</v>
          </cell>
          <cell r="AB380">
            <v>0</v>
          </cell>
          <cell r="AC380">
            <v>-105584207.64068145</v>
          </cell>
          <cell r="AD380">
            <v>-176943914.86877465</v>
          </cell>
          <cell r="AE380">
            <v>-144172061.30837515</v>
          </cell>
          <cell r="AF380">
            <v>-239226372.94255787</v>
          </cell>
          <cell r="AG380">
            <v>-230410244.32664087</v>
          </cell>
          <cell r="AH380">
            <v>-234339413.16845447</v>
          </cell>
          <cell r="AI380">
            <v>-297003525.338911</v>
          </cell>
          <cell r="AJ380">
            <v>-308294605.53159541</v>
          </cell>
          <cell r="AK380">
            <v>-346830053.1569016</v>
          </cell>
          <cell r="AL380">
            <v>-293874768.16851526</v>
          </cell>
          <cell r="AM380">
            <v>-337438124.11750442</v>
          </cell>
          <cell r="AN380">
            <v>-327240527.01466948</v>
          </cell>
          <cell r="AO380">
            <v>-562684474</v>
          </cell>
          <cell r="AP380">
            <v>-608419616</v>
          </cell>
          <cell r="AQ380">
            <v>-856150204</v>
          </cell>
          <cell r="AR380">
            <v>-519937746</v>
          </cell>
          <cell r="AS380">
            <v>-709278978</v>
          </cell>
          <cell r="AT380">
            <v>-1712416738</v>
          </cell>
          <cell r="AU380">
            <v>-1005804236</v>
          </cell>
          <cell r="AV380">
            <v>-1133923440</v>
          </cell>
          <cell r="AW380">
            <v>-589351942</v>
          </cell>
          <cell r="AX380">
            <v>-1314437824</v>
          </cell>
          <cell r="AY380">
            <v>-1527913362</v>
          </cell>
          <cell r="AZ380">
            <v>-1115734818</v>
          </cell>
          <cell r="BA380" t="str">
            <v>TEMPR</v>
          </cell>
        </row>
        <row r="381">
          <cell r="A381" t="str">
            <v>100</v>
          </cell>
          <cell r="B381" t="str">
            <v>BIENES Y SERVICIOS</v>
          </cell>
          <cell r="C381" t="str">
            <v>DEVOLUCION TERMIN.DE CONTRAT S</v>
          </cell>
          <cell r="D381" t="str">
            <v>076</v>
          </cell>
          <cell r="E381">
            <v>0</v>
          </cell>
          <cell r="F381">
            <v>0</v>
          </cell>
          <cell r="G381">
            <v>0</v>
          </cell>
          <cell r="H381">
            <v>0</v>
          </cell>
          <cell r="I381">
            <v>0</v>
          </cell>
          <cell r="J381">
            <v>0</v>
          </cell>
          <cell r="K381">
            <v>0</v>
          </cell>
          <cell r="L381">
            <v>0</v>
          </cell>
          <cell r="M381">
            <v>0</v>
          </cell>
          <cell r="N381">
            <v>0</v>
          </cell>
          <cell r="O381">
            <v>0</v>
          </cell>
          <cell r="P381">
            <v>0</v>
          </cell>
          <cell r="Q381">
            <v>0</v>
          </cell>
          <cell r="R381">
            <v>0</v>
          </cell>
          <cell r="S381">
            <v>0</v>
          </cell>
          <cell r="T381">
            <v>0</v>
          </cell>
          <cell r="U381">
            <v>0</v>
          </cell>
          <cell r="V381">
            <v>0</v>
          </cell>
          <cell r="W381">
            <v>0</v>
          </cell>
          <cell r="X381">
            <v>0</v>
          </cell>
          <cell r="Y381">
            <v>0</v>
          </cell>
          <cell r="Z381">
            <v>0</v>
          </cell>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-790102</v>
          </cell>
          <cell r="AP381">
            <v>0</v>
          </cell>
          <cell r="AQ381">
            <v>0</v>
          </cell>
          <cell r="AR381">
            <v>0</v>
          </cell>
          <cell r="AS381">
            <v>0</v>
          </cell>
          <cell r="AT381">
            <v>0</v>
          </cell>
          <cell r="AU381">
            <v>-179076</v>
          </cell>
          <cell r="AV381">
            <v>0</v>
          </cell>
          <cell r="AW381">
            <v>0</v>
          </cell>
          <cell r="AX381">
            <v>0</v>
          </cell>
          <cell r="AY381">
            <v>-2240804</v>
          </cell>
          <cell r="AZ381">
            <v>-1575608</v>
          </cell>
          <cell r="BA381" t="str">
            <v>TEMPR</v>
          </cell>
        </row>
        <row r="382">
          <cell r="A382" t="str">
            <v>100</v>
          </cell>
          <cell r="B382" t="str">
            <v>BIENES Y SERVICIOS</v>
          </cell>
          <cell r="C382" t="str">
            <v>DIETA  ASIST.A SESIONES DEL DI</v>
          </cell>
          <cell r="D382" t="str">
            <v>026</v>
          </cell>
          <cell r="E382">
            <v>0</v>
          </cell>
          <cell r="F382">
            <v>0</v>
          </cell>
          <cell r="G382">
            <v>0</v>
          </cell>
          <cell r="H382">
            <v>0</v>
          </cell>
          <cell r="I382">
            <v>0</v>
          </cell>
          <cell r="J382">
            <v>0</v>
          </cell>
          <cell r="K382">
            <v>0</v>
          </cell>
          <cell r="L382">
            <v>0</v>
          </cell>
          <cell r="M382">
            <v>0</v>
          </cell>
          <cell r="N382">
            <v>0</v>
          </cell>
          <cell r="O382">
            <v>0</v>
          </cell>
          <cell r="P382">
            <v>0</v>
          </cell>
          <cell r="Q382">
            <v>0</v>
          </cell>
          <cell r="R382">
            <v>0</v>
          </cell>
          <cell r="S382">
            <v>0</v>
          </cell>
          <cell r="T382">
            <v>0</v>
          </cell>
          <cell r="U382">
            <v>0</v>
          </cell>
          <cell r="V382">
            <v>0</v>
          </cell>
          <cell r="W382">
            <v>0</v>
          </cell>
          <cell r="X382">
            <v>0</v>
          </cell>
          <cell r="Y382">
            <v>0</v>
          </cell>
          <cell r="Z382">
            <v>0</v>
          </cell>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-14970000</v>
          </cell>
          <cell r="AS382">
            <v>-3742000</v>
          </cell>
          <cell r="AT382">
            <v>-4288000</v>
          </cell>
          <cell r="AU382">
            <v>23000000</v>
          </cell>
          <cell r="AV382">
            <v>0</v>
          </cell>
          <cell r="AW382">
            <v>0</v>
          </cell>
          <cell r="AX382">
            <v>0</v>
          </cell>
          <cell r="AY382">
            <v>0</v>
          </cell>
          <cell r="AZ382">
            <v>0</v>
          </cell>
          <cell r="BA382" t="str">
            <v>TDATA</v>
          </cell>
        </row>
        <row r="383">
          <cell r="A383" t="str">
            <v>100</v>
          </cell>
          <cell r="B383" t="str">
            <v>BIENES Y SERVICIOS</v>
          </cell>
          <cell r="C383" t="str">
            <v>DIETA  ASIST.A SESIONES DEL DI</v>
          </cell>
          <cell r="D383" t="str">
            <v>026</v>
          </cell>
          <cell r="E383">
            <v>0</v>
          </cell>
          <cell r="F383">
            <v>0</v>
          </cell>
          <cell r="G383">
            <v>0</v>
          </cell>
          <cell r="H383">
            <v>0</v>
          </cell>
          <cell r="I383">
            <v>0</v>
          </cell>
          <cell r="J383">
            <v>0</v>
          </cell>
          <cell r="K383">
            <v>0</v>
          </cell>
          <cell r="L383">
            <v>0</v>
          </cell>
          <cell r="M383">
            <v>0</v>
          </cell>
          <cell r="N383">
            <v>0</v>
          </cell>
          <cell r="O383">
            <v>0</v>
          </cell>
          <cell r="P383">
            <v>0</v>
          </cell>
          <cell r="Q383">
            <v>0</v>
          </cell>
          <cell r="R383">
            <v>0</v>
          </cell>
          <cell r="S383">
            <v>0</v>
          </cell>
          <cell r="T383">
            <v>0</v>
          </cell>
          <cell r="U383">
            <v>0</v>
          </cell>
          <cell r="V383">
            <v>0</v>
          </cell>
          <cell r="W383">
            <v>0</v>
          </cell>
          <cell r="X383">
            <v>0</v>
          </cell>
          <cell r="Y383">
            <v>0</v>
          </cell>
          <cell r="Z383">
            <v>0</v>
          </cell>
          <cell r="AA383">
            <v>0</v>
          </cell>
          <cell r="AB383">
            <v>0</v>
          </cell>
          <cell r="AC383">
            <v>-745756.36491515371</v>
          </cell>
          <cell r="AD383">
            <v>-1228674.9465830291</v>
          </cell>
          <cell r="AE383">
            <v>-310030.85208028584</v>
          </cell>
          <cell r="AF383">
            <v>-1321543.6591653845</v>
          </cell>
          <cell r="AG383">
            <v>-1921421.1287328557</v>
          </cell>
          <cell r="AH383">
            <v>-1043098.1180347537</v>
          </cell>
          <cell r="AI383">
            <v>-1099195.9348226625</v>
          </cell>
          <cell r="AJ383">
            <v>-1157502.7831853305</v>
          </cell>
          <cell r="AK383">
            <v>-1218780.9805271626</v>
          </cell>
          <cell r="AL383">
            <v>-1283559.1896421812</v>
          </cell>
          <cell r="AM383">
            <v>-1352589.0028611382</v>
          </cell>
          <cell r="AN383">
            <v>-1423687.954781845</v>
          </cell>
          <cell r="AO383">
            <v>-4538496</v>
          </cell>
          <cell r="AP383">
            <v>-6540864</v>
          </cell>
          <cell r="AQ383">
            <v>-3891160</v>
          </cell>
          <cell r="AR383">
            <v>4578020</v>
          </cell>
          <cell r="AS383">
            <v>3325320</v>
          </cell>
          <cell r="AT383">
            <v>0</v>
          </cell>
          <cell r="AU383">
            <v>0</v>
          </cell>
          <cell r="AV383">
            <v>0</v>
          </cell>
          <cell r="AW383">
            <v>0</v>
          </cell>
          <cell r="AX383">
            <v>0</v>
          </cell>
          <cell r="AY383">
            <v>0</v>
          </cell>
          <cell r="AZ383">
            <v>0</v>
          </cell>
          <cell r="BA383" t="str">
            <v>TEMPR</v>
          </cell>
        </row>
        <row r="384">
          <cell r="A384" t="str">
            <v>100</v>
          </cell>
          <cell r="B384" t="str">
            <v>BIENES Y SERVICIOS</v>
          </cell>
          <cell r="C384" t="str">
            <v>ENERG. ELECTRICA - EDIFICIOS A</v>
          </cell>
          <cell r="D384" t="str">
            <v>03E</v>
          </cell>
          <cell r="E384">
            <v>-1439722</v>
          </cell>
          <cell r="F384">
            <v>-52874</v>
          </cell>
          <cell r="G384">
            <v>0</v>
          </cell>
          <cell r="H384">
            <v>0</v>
          </cell>
          <cell r="I384">
            <v>0</v>
          </cell>
          <cell r="J384">
            <v>0</v>
          </cell>
          <cell r="K384">
            <v>0</v>
          </cell>
          <cell r="L384">
            <v>0</v>
          </cell>
          <cell r="M384">
            <v>0</v>
          </cell>
          <cell r="N384">
            <v>0</v>
          </cell>
          <cell r="O384">
            <v>0</v>
          </cell>
          <cell r="P384">
            <v>0</v>
          </cell>
          <cell r="Q384">
            <v>0</v>
          </cell>
          <cell r="R384">
            <v>0</v>
          </cell>
          <cell r="S384">
            <v>0</v>
          </cell>
          <cell r="T384">
            <v>0</v>
          </cell>
          <cell r="U384">
            <v>0</v>
          </cell>
          <cell r="V384">
            <v>0</v>
          </cell>
          <cell r="W384">
            <v>0</v>
          </cell>
          <cell r="X384">
            <v>0</v>
          </cell>
          <cell r="Y384">
            <v>0</v>
          </cell>
          <cell r="Z384">
            <v>0</v>
          </cell>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cell r="AS384">
            <v>0</v>
          </cell>
          <cell r="AT384">
            <v>0</v>
          </cell>
          <cell r="AU384">
            <v>0</v>
          </cell>
          <cell r="AV384">
            <v>0</v>
          </cell>
          <cell r="AW384">
            <v>0</v>
          </cell>
          <cell r="AX384">
            <v>0</v>
          </cell>
          <cell r="AY384">
            <v>0</v>
          </cell>
          <cell r="AZ384">
            <v>0</v>
          </cell>
          <cell r="BA384" t="str">
            <v>DATA</v>
          </cell>
        </row>
        <row r="385">
          <cell r="A385" t="str">
            <v>100</v>
          </cell>
          <cell r="B385" t="str">
            <v>BIENES Y SERVICIOS</v>
          </cell>
          <cell r="C385" t="str">
            <v>ENERG. ELECTRICA - EDIFICIOS A</v>
          </cell>
          <cell r="D385" t="str">
            <v>03E</v>
          </cell>
          <cell r="E385">
            <v>-6157498</v>
          </cell>
          <cell r="F385">
            <v>-10778195</v>
          </cell>
          <cell r="G385">
            <v>0</v>
          </cell>
          <cell r="H385">
            <v>0</v>
          </cell>
          <cell r="I385">
            <v>0</v>
          </cell>
          <cell r="J385">
            <v>0</v>
          </cell>
          <cell r="K385">
            <v>0</v>
          </cell>
          <cell r="L385">
            <v>0</v>
          </cell>
          <cell r="M385">
            <v>0</v>
          </cell>
          <cell r="N385">
            <v>0</v>
          </cell>
          <cell r="O385">
            <v>0</v>
          </cell>
          <cell r="P385">
            <v>0</v>
          </cell>
          <cell r="Q385">
            <v>0</v>
          </cell>
          <cell r="R385">
            <v>0</v>
          </cell>
          <cell r="S385">
            <v>0</v>
          </cell>
          <cell r="T385">
            <v>0</v>
          </cell>
          <cell r="U385">
            <v>0</v>
          </cell>
          <cell r="V385">
            <v>0</v>
          </cell>
          <cell r="W385">
            <v>0</v>
          </cell>
          <cell r="X385">
            <v>0</v>
          </cell>
          <cell r="Y385">
            <v>0</v>
          </cell>
          <cell r="Z385">
            <v>0</v>
          </cell>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cell r="AS385">
            <v>0</v>
          </cell>
          <cell r="AT385">
            <v>0</v>
          </cell>
          <cell r="AU385">
            <v>0</v>
          </cell>
          <cell r="AV385">
            <v>0</v>
          </cell>
          <cell r="AW385">
            <v>0</v>
          </cell>
          <cell r="AX385">
            <v>0</v>
          </cell>
          <cell r="AY385">
            <v>0</v>
          </cell>
          <cell r="AZ385">
            <v>0</v>
          </cell>
          <cell r="BA385" t="str">
            <v>EMPRE</v>
          </cell>
        </row>
        <row r="386">
          <cell r="A386" t="str">
            <v>100</v>
          </cell>
          <cell r="B386" t="str">
            <v>BIENES Y SERVICIOS</v>
          </cell>
          <cell r="C386" t="str">
            <v>ENERG. ELECTRICA - EDIFICIOS A</v>
          </cell>
          <cell r="D386" t="str">
            <v>03E</v>
          </cell>
          <cell r="E386">
            <v>0</v>
          </cell>
          <cell r="F386">
            <v>0</v>
          </cell>
          <cell r="G386">
            <v>0</v>
          </cell>
          <cell r="H386">
            <v>0</v>
          </cell>
          <cell r="I386">
            <v>0</v>
          </cell>
          <cell r="J386">
            <v>0</v>
          </cell>
          <cell r="K386">
            <v>0</v>
          </cell>
          <cell r="L386">
            <v>0</v>
          </cell>
          <cell r="M386">
            <v>0</v>
          </cell>
          <cell r="N386">
            <v>0</v>
          </cell>
          <cell r="O386">
            <v>0</v>
          </cell>
          <cell r="P386">
            <v>0</v>
          </cell>
          <cell r="Q386">
            <v>0</v>
          </cell>
          <cell r="R386">
            <v>0</v>
          </cell>
          <cell r="S386">
            <v>0</v>
          </cell>
          <cell r="T386">
            <v>0</v>
          </cell>
          <cell r="U386">
            <v>0</v>
          </cell>
          <cell r="V386">
            <v>0</v>
          </cell>
          <cell r="W386">
            <v>0</v>
          </cell>
          <cell r="X386">
            <v>0</v>
          </cell>
          <cell r="Y386">
            <v>0</v>
          </cell>
          <cell r="Z386">
            <v>0</v>
          </cell>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-1125528</v>
          </cell>
          <cell r="AQ386">
            <v>1125528</v>
          </cell>
          <cell r="AR386">
            <v>0</v>
          </cell>
          <cell r="AS386">
            <v>0</v>
          </cell>
          <cell r="AT386">
            <v>0</v>
          </cell>
          <cell r="AU386">
            <v>0</v>
          </cell>
          <cell r="AV386">
            <v>0</v>
          </cell>
          <cell r="AW386">
            <v>0</v>
          </cell>
          <cell r="AX386">
            <v>0</v>
          </cell>
          <cell r="AY386">
            <v>0</v>
          </cell>
          <cell r="AZ386">
            <v>0</v>
          </cell>
          <cell r="BA386" t="str">
            <v>INTER</v>
          </cell>
        </row>
        <row r="387">
          <cell r="A387" t="str">
            <v>100</v>
          </cell>
          <cell r="B387" t="str">
            <v>BIENES Y SERVICIOS</v>
          </cell>
          <cell r="C387" t="str">
            <v>ENERG. ELECTRICA - EDIFICIOS A</v>
          </cell>
          <cell r="D387" t="str">
            <v>03E</v>
          </cell>
          <cell r="E387">
            <v>-2022602</v>
          </cell>
          <cell r="F387">
            <v>-1929550</v>
          </cell>
          <cell r="G387">
            <v>0</v>
          </cell>
          <cell r="H387">
            <v>0</v>
          </cell>
          <cell r="I387">
            <v>0</v>
          </cell>
          <cell r="J387">
            <v>0</v>
          </cell>
          <cell r="K387">
            <v>0</v>
          </cell>
          <cell r="L387">
            <v>0</v>
          </cell>
          <cell r="M387">
            <v>0</v>
          </cell>
          <cell r="N387">
            <v>0</v>
          </cell>
          <cell r="O387">
            <v>0</v>
          </cell>
          <cell r="P387">
            <v>0</v>
          </cell>
          <cell r="Q387">
            <v>0</v>
          </cell>
          <cell r="R387">
            <v>0</v>
          </cell>
          <cell r="S387">
            <v>0</v>
          </cell>
          <cell r="T387">
            <v>0</v>
          </cell>
          <cell r="U387">
            <v>0</v>
          </cell>
          <cell r="V387">
            <v>0</v>
          </cell>
          <cell r="W387">
            <v>0</v>
          </cell>
          <cell r="X387">
            <v>0</v>
          </cell>
          <cell r="Y387">
            <v>0</v>
          </cell>
          <cell r="Z387">
            <v>0</v>
          </cell>
          <cell r="AA387">
            <v>0</v>
          </cell>
          <cell r="AB387">
            <v>0</v>
          </cell>
          <cell r="AC387">
            <v>-1576098.6006299227</v>
          </cell>
          <cell r="AD387">
            <v>-1579881.2372714342</v>
          </cell>
          <cell r="AE387">
            <v>-1584789.3563038653</v>
          </cell>
          <cell r="AF387">
            <v>-1782219.5917481945</v>
          </cell>
          <cell r="AG387">
            <v>-1787922.6944417893</v>
          </cell>
          <cell r="AH387">
            <v>-1793822.8393334472</v>
          </cell>
          <cell r="AI387">
            <v>-1897600.7108199159</v>
          </cell>
          <cell r="AJ387">
            <v>-1903103.7528812934</v>
          </cell>
          <cell r="AK387">
            <v>-1908432.4433893606</v>
          </cell>
          <cell r="AL387">
            <v>-2109031.030016738</v>
          </cell>
          <cell r="AM387">
            <v>-2116623.5417247987</v>
          </cell>
          <cell r="AN387">
            <v>-2121280.1135165938</v>
          </cell>
          <cell r="AO387">
            <v>0</v>
          </cell>
          <cell r="AP387">
            <v>0</v>
          </cell>
          <cell r="AQ387">
            <v>0</v>
          </cell>
          <cell r="AR387">
            <v>0</v>
          </cell>
          <cell r="AS387">
            <v>0</v>
          </cell>
          <cell r="AT387">
            <v>-3562198</v>
          </cell>
          <cell r="AU387">
            <v>-3430790</v>
          </cell>
          <cell r="AV387">
            <v>-3965288</v>
          </cell>
          <cell r="AW387">
            <v>0</v>
          </cell>
          <cell r="AX387">
            <v>-10532922</v>
          </cell>
          <cell r="AY387">
            <v>135370</v>
          </cell>
          <cell r="AZ387">
            <v>-3135208</v>
          </cell>
          <cell r="BA387" t="str">
            <v>TDATA</v>
          </cell>
        </row>
        <row r="388">
          <cell r="A388" t="str">
            <v>100</v>
          </cell>
          <cell r="B388" t="str">
            <v>BIENES Y SERVICIOS</v>
          </cell>
          <cell r="C388" t="str">
            <v>ENERG. ELECTRICA - EDIFICIOS A</v>
          </cell>
          <cell r="D388" t="str">
            <v>03E</v>
          </cell>
          <cell r="E388">
            <v>-7597220</v>
          </cell>
          <cell r="F388">
            <v>-10831069</v>
          </cell>
          <cell r="G388">
            <v>0</v>
          </cell>
          <cell r="H388">
            <v>0</v>
          </cell>
          <cell r="I388">
            <v>0</v>
          </cell>
          <cell r="J388">
            <v>0</v>
          </cell>
          <cell r="K388">
            <v>0</v>
          </cell>
          <cell r="L388">
            <v>0</v>
          </cell>
          <cell r="M388">
            <v>0</v>
          </cell>
          <cell r="N388">
            <v>0</v>
          </cell>
          <cell r="O388">
            <v>0</v>
          </cell>
          <cell r="P388">
            <v>0</v>
          </cell>
          <cell r="Q388">
            <v>0</v>
          </cell>
          <cell r="R388">
            <v>0</v>
          </cell>
          <cell r="S388">
            <v>0</v>
          </cell>
          <cell r="T388">
            <v>0</v>
          </cell>
          <cell r="U388">
            <v>0</v>
          </cell>
          <cell r="V388">
            <v>0</v>
          </cell>
          <cell r="W388">
            <v>0</v>
          </cell>
          <cell r="X388">
            <v>0</v>
          </cell>
          <cell r="Y388">
            <v>0</v>
          </cell>
          <cell r="Z388">
            <v>0</v>
          </cell>
          <cell r="AA388">
            <v>0</v>
          </cell>
          <cell r="AB388">
            <v>0</v>
          </cell>
          <cell r="AC388">
            <v>-1975520.9203331571</v>
          </cell>
          <cell r="AD388">
            <v>-3254780.2143668663</v>
          </cell>
          <cell r="AE388">
            <v>-821276.84462069825</v>
          </cell>
          <cell r="AF388">
            <v>-3500790.9669156875</v>
          </cell>
          <cell r="AG388">
            <v>-5089876.2855530754</v>
          </cell>
          <cell r="AH388">
            <v>-2763184.1323570162</v>
          </cell>
          <cell r="AI388">
            <v>-2911788.1749951756</v>
          </cell>
          <cell r="AJ388">
            <v>-3066243.9787377953</v>
          </cell>
          <cell r="AK388">
            <v>-3228570.9349721749</v>
          </cell>
          <cell r="AL388">
            <v>-3400169.4801659458</v>
          </cell>
          <cell r="AM388">
            <v>-3583030.5948092714</v>
          </cell>
          <cell r="AN388">
            <v>-3771372.8920273422</v>
          </cell>
          <cell r="AO388">
            <v>-23003890</v>
          </cell>
          <cell r="AP388">
            <v>-19346144</v>
          </cell>
          <cell r="AQ388">
            <v>-4921000</v>
          </cell>
          <cell r="AR388">
            <v>-15808034</v>
          </cell>
          <cell r="AS388">
            <v>-36180028</v>
          </cell>
          <cell r="AT388">
            <v>-23353766</v>
          </cell>
          <cell r="AU388">
            <v>-10114952</v>
          </cell>
          <cell r="AV388">
            <v>-17246552</v>
          </cell>
          <cell r="AW388">
            <v>-23445360</v>
          </cell>
          <cell r="AX388">
            <v>-44469682</v>
          </cell>
          <cell r="AY388">
            <v>-21679186</v>
          </cell>
          <cell r="AZ388">
            <v>-15891348</v>
          </cell>
          <cell r="BA388" t="str">
            <v>TEMPR</v>
          </cell>
        </row>
        <row r="389">
          <cell r="A389" t="str">
            <v>100</v>
          </cell>
          <cell r="B389" t="str">
            <v>BIENES Y SERVICIOS</v>
          </cell>
          <cell r="C389" t="str">
            <v>ENERG. ELECTRICA - PLANTAS</v>
          </cell>
          <cell r="D389" t="str">
            <v>03D</v>
          </cell>
          <cell r="E389">
            <v>-269204</v>
          </cell>
          <cell r="F389">
            <v>0</v>
          </cell>
          <cell r="G389">
            <v>0</v>
          </cell>
          <cell r="H389">
            <v>0</v>
          </cell>
          <cell r="I389">
            <v>0</v>
          </cell>
          <cell r="J389">
            <v>0</v>
          </cell>
          <cell r="K389">
            <v>0</v>
          </cell>
          <cell r="L389">
            <v>0</v>
          </cell>
          <cell r="M389">
            <v>0</v>
          </cell>
          <cell r="N389">
            <v>0</v>
          </cell>
          <cell r="O389">
            <v>0</v>
          </cell>
          <cell r="P389">
            <v>0</v>
          </cell>
          <cell r="Q389">
            <v>0</v>
          </cell>
          <cell r="R389">
            <v>0</v>
          </cell>
          <cell r="S389">
            <v>0</v>
          </cell>
          <cell r="T389">
            <v>0</v>
          </cell>
          <cell r="U389">
            <v>0</v>
          </cell>
          <cell r="V389">
            <v>0</v>
          </cell>
          <cell r="W389">
            <v>0</v>
          </cell>
          <cell r="X389">
            <v>0</v>
          </cell>
          <cell r="Y389">
            <v>0</v>
          </cell>
          <cell r="Z389">
            <v>0</v>
          </cell>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cell r="AS389">
            <v>0</v>
          </cell>
          <cell r="AT389">
            <v>0</v>
          </cell>
          <cell r="AU389">
            <v>0</v>
          </cell>
          <cell r="AV389">
            <v>0</v>
          </cell>
          <cell r="AW389">
            <v>0</v>
          </cell>
          <cell r="AX389">
            <v>0</v>
          </cell>
          <cell r="AY389">
            <v>0</v>
          </cell>
          <cell r="AZ389">
            <v>0</v>
          </cell>
          <cell r="BA389" t="str">
            <v>DATA</v>
          </cell>
        </row>
        <row r="390">
          <cell r="A390" t="str">
            <v>100</v>
          </cell>
          <cell r="B390" t="str">
            <v>BIENES Y SERVICIOS</v>
          </cell>
          <cell r="C390" t="str">
            <v>ENERG. ELECTRICA - PLANTAS</v>
          </cell>
          <cell r="D390" t="str">
            <v>03D</v>
          </cell>
          <cell r="E390">
            <v>-607268</v>
          </cell>
          <cell r="F390">
            <v>0</v>
          </cell>
          <cell r="G390">
            <v>0</v>
          </cell>
          <cell r="H390">
            <v>0</v>
          </cell>
          <cell r="I390">
            <v>0</v>
          </cell>
          <cell r="J390">
            <v>0</v>
          </cell>
          <cell r="K390">
            <v>0</v>
          </cell>
          <cell r="L390">
            <v>0</v>
          </cell>
          <cell r="M390">
            <v>0</v>
          </cell>
          <cell r="N390">
            <v>0</v>
          </cell>
          <cell r="O390">
            <v>0</v>
          </cell>
          <cell r="P390">
            <v>0</v>
          </cell>
          <cell r="Q390">
            <v>0</v>
          </cell>
          <cell r="R390">
            <v>0</v>
          </cell>
          <cell r="S390">
            <v>0</v>
          </cell>
          <cell r="T390">
            <v>0</v>
          </cell>
          <cell r="U390">
            <v>0</v>
          </cell>
          <cell r="V390">
            <v>0</v>
          </cell>
          <cell r="W390">
            <v>0</v>
          </cell>
          <cell r="X390">
            <v>0</v>
          </cell>
          <cell r="Y390">
            <v>0</v>
          </cell>
          <cell r="Z390">
            <v>0</v>
          </cell>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cell r="AS390">
            <v>0</v>
          </cell>
          <cell r="AT390">
            <v>0</v>
          </cell>
          <cell r="AU390">
            <v>0</v>
          </cell>
          <cell r="AV390">
            <v>0</v>
          </cell>
          <cell r="AW390">
            <v>0</v>
          </cell>
          <cell r="AX390">
            <v>0</v>
          </cell>
          <cell r="AY390">
            <v>0</v>
          </cell>
          <cell r="AZ390">
            <v>0</v>
          </cell>
          <cell r="BA390" t="str">
            <v>EMPRE</v>
          </cell>
        </row>
        <row r="391">
          <cell r="A391" t="str">
            <v>100</v>
          </cell>
          <cell r="B391" t="str">
            <v>BIENES Y SERVICIOS</v>
          </cell>
          <cell r="C391" t="str">
            <v>ENERG. ELECTRICA - PLANTAS</v>
          </cell>
          <cell r="D391" t="str">
            <v>03D</v>
          </cell>
          <cell r="E391">
            <v>0</v>
          </cell>
          <cell r="F391">
            <v>0</v>
          </cell>
          <cell r="G391">
            <v>0</v>
          </cell>
          <cell r="H391">
            <v>0</v>
          </cell>
          <cell r="I391">
            <v>0</v>
          </cell>
          <cell r="J391">
            <v>0</v>
          </cell>
          <cell r="K391">
            <v>0</v>
          </cell>
          <cell r="L391">
            <v>0</v>
          </cell>
          <cell r="M391">
            <v>0</v>
          </cell>
          <cell r="N391">
            <v>0</v>
          </cell>
          <cell r="O391">
            <v>0</v>
          </cell>
          <cell r="P391">
            <v>0</v>
          </cell>
          <cell r="Q391">
            <v>0</v>
          </cell>
          <cell r="R391">
            <v>0</v>
          </cell>
          <cell r="S391">
            <v>0</v>
          </cell>
          <cell r="T391">
            <v>0</v>
          </cell>
          <cell r="U391">
            <v>0</v>
          </cell>
          <cell r="V391">
            <v>0</v>
          </cell>
          <cell r="W391">
            <v>0</v>
          </cell>
          <cell r="X391">
            <v>0</v>
          </cell>
          <cell r="Y391">
            <v>0</v>
          </cell>
          <cell r="Z391">
            <v>0</v>
          </cell>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-695802</v>
          </cell>
          <cell r="AQ391">
            <v>695802</v>
          </cell>
          <cell r="AR391">
            <v>0</v>
          </cell>
          <cell r="AS391">
            <v>0</v>
          </cell>
          <cell r="AT391">
            <v>0</v>
          </cell>
          <cell r="AU391">
            <v>0</v>
          </cell>
          <cell r="AV391">
            <v>0</v>
          </cell>
          <cell r="AW391">
            <v>0</v>
          </cell>
          <cell r="AX391">
            <v>0</v>
          </cell>
          <cell r="AY391">
            <v>0</v>
          </cell>
          <cell r="AZ391">
            <v>0</v>
          </cell>
          <cell r="BA391" t="str">
            <v>INTER</v>
          </cell>
        </row>
        <row r="392">
          <cell r="A392" t="str">
            <v>100</v>
          </cell>
          <cell r="B392" t="str">
            <v>BIENES Y SERVICIOS</v>
          </cell>
          <cell r="C392" t="str">
            <v>ENERG. ELECTRICA - PLANTAS</v>
          </cell>
          <cell r="D392" t="str">
            <v>03D</v>
          </cell>
          <cell r="E392">
            <v>-876472</v>
          </cell>
          <cell r="F392">
            <v>0</v>
          </cell>
          <cell r="G392">
            <v>0</v>
          </cell>
          <cell r="H392">
            <v>0</v>
          </cell>
          <cell r="I392">
            <v>0</v>
          </cell>
          <cell r="J392">
            <v>0</v>
          </cell>
          <cell r="K392">
            <v>0</v>
          </cell>
          <cell r="L392">
            <v>0</v>
          </cell>
          <cell r="M392">
            <v>0</v>
          </cell>
          <cell r="N392">
            <v>0</v>
          </cell>
          <cell r="O392">
            <v>0</v>
          </cell>
          <cell r="P392">
            <v>0</v>
          </cell>
          <cell r="Q392">
            <v>0</v>
          </cell>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-2251134</v>
          </cell>
          <cell r="AP392">
            <v>-1015476</v>
          </cell>
          <cell r="AQ392">
            <v>-429444</v>
          </cell>
          <cell r="AR392">
            <v>-6600558</v>
          </cell>
          <cell r="AS392">
            <v>342596</v>
          </cell>
          <cell r="AT392">
            <v>-2229736</v>
          </cell>
          <cell r="AU392">
            <v>103186</v>
          </cell>
          <cell r="AV392">
            <v>-410952</v>
          </cell>
          <cell r="AW392">
            <v>-1545882</v>
          </cell>
          <cell r="AX392">
            <v>-51358</v>
          </cell>
          <cell r="AY392">
            <v>-1267120</v>
          </cell>
          <cell r="AZ392">
            <v>-1029880</v>
          </cell>
          <cell r="BA392" t="str">
            <v>TEMPR</v>
          </cell>
        </row>
        <row r="393">
          <cell r="A393" t="str">
            <v>100</v>
          </cell>
          <cell r="B393" t="str">
            <v>BIENES Y SERVICIOS</v>
          </cell>
          <cell r="C393" t="str">
            <v>ENERG. ELECTRICA - TEL. PUBLIC</v>
          </cell>
          <cell r="D393" t="str">
            <v>03B</v>
          </cell>
          <cell r="E393">
            <v>0</v>
          </cell>
          <cell r="F393">
            <v>0</v>
          </cell>
          <cell r="G393">
            <v>0</v>
          </cell>
          <cell r="H393">
            <v>0</v>
          </cell>
          <cell r="I393">
            <v>0</v>
          </cell>
          <cell r="J393">
            <v>0</v>
          </cell>
          <cell r="K393">
            <v>0</v>
          </cell>
          <cell r="L393">
            <v>0</v>
          </cell>
          <cell r="M393">
            <v>0</v>
          </cell>
          <cell r="N393">
            <v>0</v>
          </cell>
          <cell r="O393">
            <v>0</v>
          </cell>
          <cell r="P393">
            <v>0</v>
          </cell>
          <cell r="Q393">
            <v>0</v>
          </cell>
          <cell r="R393">
            <v>0</v>
          </cell>
          <cell r="S393">
            <v>0</v>
          </cell>
          <cell r="T393">
            <v>0</v>
          </cell>
          <cell r="U393">
            <v>0</v>
          </cell>
          <cell r="V393">
            <v>0</v>
          </cell>
          <cell r="W393">
            <v>0</v>
          </cell>
          <cell r="X393">
            <v>0</v>
          </cell>
          <cell r="Y393">
            <v>0</v>
          </cell>
          <cell r="Z393">
            <v>0</v>
          </cell>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-66402</v>
          </cell>
          <cell r="AP393">
            <v>0</v>
          </cell>
          <cell r="AQ393">
            <v>66402</v>
          </cell>
          <cell r="AR393">
            <v>0</v>
          </cell>
          <cell r="AS393">
            <v>0</v>
          </cell>
          <cell r="AT393">
            <v>0</v>
          </cell>
          <cell r="AU393">
            <v>0</v>
          </cell>
          <cell r="AV393">
            <v>0</v>
          </cell>
          <cell r="AW393">
            <v>0</v>
          </cell>
          <cell r="AX393">
            <v>0</v>
          </cell>
          <cell r="AY393">
            <v>0</v>
          </cell>
          <cell r="AZ393">
            <v>0</v>
          </cell>
          <cell r="BA393" t="str">
            <v>TEMPR</v>
          </cell>
        </row>
        <row r="394">
          <cell r="A394" t="str">
            <v>100</v>
          </cell>
          <cell r="B394" t="str">
            <v>BIENES Y SERVICIOS</v>
          </cell>
          <cell r="C394" t="str">
            <v>ENERG. ELECTRICA - TV CABLE</v>
          </cell>
          <cell r="D394" t="str">
            <v>03C</v>
          </cell>
          <cell r="E394">
            <v>0</v>
          </cell>
          <cell r="F394">
            <v>0</v>
          </cell>
          <cell r="G394">
            <v>0</v>
          </cell>
          <cell r="H394">
            <v>0</v>
          </cell>
          <cell r="I394">
            <v>0</v>
          </cell>
          <cell r="J394">
            <v>0</v>
          </cell>
          <cell r="K394">
            <v>0</v>
          </cell>
          <cell r="L394">
            <v>0</v>
          </cell>
          <cell r="M394">
            <v>0</v>
          </cell>
          <cell r="N394">
            <v>0</v>
          </cell>
          <cell r="O394">
            <v>0</v>
          </cell>
          <cell r="P394">
            <v>0</v>
          </cell>
          <cell r="Q394">
            <v>0</v>
          </cell>
          <cell r="R394">
            <v>0</v>
          </cell>
          <cell r="S394">
            <v>0</v>
          </cell>
          <cell r="T394">
            <v>0</v>
          </cell>
          <cell r="U394">
            <v>0</v>
          </cell>
          <cell r="V394">
            <v>0</v>
          </cell>
          <cell r="W394">
            <v>0</v>
          </cell>
          <cell r="X394">
            <v>0</v>
          </cell>
          <cell r="Y394">
            <v>0</v>
          </cell>
          <cell r="Z394">
            <v>0</v>
          </cell>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-171450550</v>
          </cell>
          <cell r="AQ394">
            <v>171450550</v>
          </cell>
          <cell r="AR394">
            <v>0</v>
          </cell>
          <cell r="AS394">
            <v>0</v>
          </cell>
          <cell r="AT394">
            <v>0</v>
          </cell>
          <cell r="AU394">
            <v>0</v>
          </cell>
          <cell r="AV394">
            <v>0</v>
          </cell>
          <cell r="AW394">
            <v>0</v>
          </cell>
          <cell r="AX394">
            <v>0</v>
          </cell>
          <cell r="AY394">
            <v>0</v>
          </cell>
          <cell r="AZ394">
            <v>0</v>
          </cell>
          <cell r="BA394" t="str">
            <v>INTER</v>
          </cell>
        </row>
        <row r="395">
          <cell r="A395" t="str">
            <v>100</v>
          </cell>
          <cell r="B395" t="str">
            <v>BIENES Y SERVICIOS</v>
          </cell>
          <cell r="C395" t="str">
            <v>ENERGIA ELECTRICA</v>
          </cell>
          <cell r="D395" t="str">
            <v>035</v>
          </cell>
          <cell r="E395">
            <v>0</v>
          </cell>
          <cell r="F395">
            <v>0</v>
          </cell>
          <cell r="G395">
            <v>0</v>
          </cell>
          <cell r="H395">
            <v>0</v>
          </cell>
          <cell r="I395">
            <v>0</v>
          </cell>
          <cell r="J395">
            <v>0</v>
          </cell>
          <cell r="K395">
            <v>0</v>
          </cell>
          <cell r="L395">
            <v>0</v>
          </cell>
          <cell r="M395">
            <v>0</v>
          </cell>
          <cell r="N395">
            <v>0</v>
          </cell>
          <cell r="O395">
            <v>0</v>
          </cell>
          <cell r="P395">
            <v>0</v>
          </cell>
          <cell r="Q395">
            <v>0</v>
          </cell>
          <cell r="R395">
            <v>0</v>
          </cell>
          <cell r="S395">
            <v>0</v>
          </cell>
          <cell r="T395">
            <v>0</v>
          </cell>
          <cell r="U395">
            <v>0</v>
          </cell>
          <cell r="V395">
            <v>0</v>
          </cell>
          <cell r="W395">
            <v>0</v>
          </cell>
          <cell r="X395">
            <v>0</v>
          </cell>
          <cell r="Y395">
            <v>0</v>
          </cell>
          <cell r="Z395">
            <v>0</v>
          </cell>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-1000000</v>
          </cell>
          <cell r="AP395">
            <v>-900000</v>
          </cell>
          <cell r="AQ395">
            <v>0</v>
          </cell>
          <cell r="AR395">
            <v>0</v>
          </cell>
          <cell r="AS395">
            <v>0</v>
          </cell>
          <cell r="AT395">
            <v>0</v>
          </cell>
          <cell r="AU395">
            <v>0</v>
          </cell>
          <cell r="AV395">
            <v>0</v>
          </cell>
          <cell r="AW395">
            <v>0</v>
          </cell>
          <cell r="AX395">
            <v>0</v>
          </cell>
          <cell r="AY395">
            <v>0</v>
          </cell>
          <cell r="AZ395">
            <v>0</v>
          </cell>
          <cell r="BA395" t="str">
            <v>INFOE</v>
          </cell>
        </row>
        <row r="396">
          <cell r="A396" t="str">
            <v>100</v>
          </cell>
          <cell r="B396" t="str">
            <v>BIENES Y SERVICIOS</v>
          </cell>
          <cell r="C396" t="str">
            <v>FLETES, ACARREO Y ALMACENAJE</v>
          </cell>
          <cell r="D396" t="str">
            <v>058</v>
          </cell>
          <cell r="E396">
            <v>-10000</v>
          </cell>
          <cell r="F396">
            <v>0</v>
          </cell>
          <cell r="G396">
            <v>0</v>
          </cell>
          <cell r="H396">
            <v>0</v>
          </cell>
          <cell r="I396">
            <v>0</v>
          </cell>
          <cell r="J396">
            <v>0</v>
          </cell>
          <cell r="K396">
            <v>0</v>
          </cell>
          <cell r="L396">
            <v>0</v>
          </cell>
          <cell r="M396">
            <v>0</v>
          </cell>
          <cell r="N396">
            <v>0</v>
          </cell>
          <cell r="O396">
            <v>0</v>
          </cell>
          <cell r="P396">
            <v>0</v>
          </cell>
          <cell r="Q396">
            <v>0</v>
          </cell>
          <cell r="R396">
            <v>0</v>
          </cell>
          <cell r="S396">
            <v>0</v>
          </cell>
          <cell r="T396">
            <v>0</v>
          </cell>
          <cell r="U396">
            <v>0</v>
          </cell>
          <cell r="V396">
            <v>0</v>
          </cell>
          <cell r="W396">
            <v>0</v>
          </cell>
          <cell r="X396">
            <v>0</v>
          </cell>
          <cell r="Y396">
            <v>0</v>
          </cell>
          <cell r="Z396">
            <v>0</v>
          </cell>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cell r="AS396">
            <v>0</v>
          </cell>
          <cell r="AT396">
            <v>0</v>
          </cell>
          <cell r="AU396">
            <v>0</v>
          </cell>
          <cell r="AV396">
            <v>0</v>
          </cell>
          <cell r="AW396">
            <v>0</v>
          </cell>
          <cell r="AX396">
            <v>0</v>
          </cell>
          <cell r="AY396">
            <v>0</v>
          </cell>
          <cell r="AZ396">
            <v>0</v>
          </cell>
          <cell r="BA396" t="str">
            <v>DATA</v>
          </cell>
        </row>
        <row r="397">
          <cell r="A397" t="str">
            <v>100</v>
          </cell>
          <cell r="B397" t="str">
            <v>BIENES Y SERVICIOS</v>
          </cell>
          <cell r="C397" t="str">
            <v>FLETES, ACARREO Y ALMACENAJE</v>
          </cell>
          <cell r="D397" t="str">
            <v>058</v>
          </cell>
          <cell r="E397">
            <v>-10023</v>
          </cell>
          <cell r="F397">
            <v>-1287863</v>
          </cell>
          <cell r="G397">
            <v>0</v>
          </cell>
          <cell r="H397">
            <v>0</v>
          </cell>
          <cell r="I397">
            <v>0</v>
          </cell>
          <cell r="J397">
            <v>0</v>
          </cell>
          <cell r="K397">
            <v>0</v>
          </cell>
          <cell r="L397">
            <v>0</v>
          </cell>
          <cell r="M397">
            <v>0</v>
          </cell>
          <cell r="N397">
            <v>0</v>
          </cell>
          <cell r="O397">
            <v>0</v>
          </cell>
          <cell r="P397">
            <v>0</v>
          </cell>
          <cell r="Q397">
            <v>0</v>
          </cell>
          <cell r="R397">
            <v>0</v>
          </cell>
          <cell r="S397">
            <v>0</v>
          </cell>
          <cell r="T397">
            <v>0</v>
          </cell>
          <cell r="U397">
            <v>0</v>
          </cell>
          <cell r="V397">
            <v>0</v>
          </cell>
          <cell r="W397">
            <v>0</v>
          </cell>
          <cell r="X397">
            <v>0</v>
          </cell>
          <cell r="Y397">
            <v>0</v>
          </cell>
          <cell r="Z397">
            <v>0</v>
          </cell>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cell r="AS397">
            <v>0</v>
          </cell>
          <cell r="AT397">
            <v>0</v>
          </cell>
          <cell r="AU397">
            <v>0</v>
          </cell>
          <cell r="AV397">
            <v>0</v>
          </cell>
          <cell r="AW397">
            <v>0</v>
          </cell>
          <cell r="AX397">
            <v>0</v>
          </cell>
          <cell r="AY397">
            <v>0</v>
          </cell>
          <cell r="AZ397">
            <v>0</v>
          </cell>
          <cell r="BA397" t="str">
            <v>EMPRE</v>
          </cell>
        </row>
        <row r="398">
          <cell r="A398" t="str">
            <v>100</v>
          </cell>
          <cell r="B398" t="str">
            <v>BIENES Y SERVICIOS</v>
          </cell>
          <cell r="C398" t="str">
            <v>FLETES, ACARREO Y ALMACENAJE</v>
          </cell>
          <cell r="D398" t="str">
            <v>058</v>
          </cell>
          <cell r="E398">
            <v>-36000</v>
          </cell>
          <cell r="F398">
            <v>-79560</v>
          </cell>
          <cell r="G398">
            <v>0</v>
          </cell>
          <cell r="H398">
            <v>0</v>
          </cell>
          <cell r="I398">
            <v>0</v>
          </cell>
          <cell r="J398">
            <v>0</v>
          </cell>
          <cell r="K398">
            <v>0</v>
          </cell>
          <cell r="L398">
            <v>0</v>
          </cell>
          <cell r="M398">
            <v>0</v>
          </cell>
          <cell r="N398">
            <v>0</v>
          </cell>
          <cell r="O398">
            <v>0</v>
          </cell>
          <cell r="P398">
            <v>0</v>
          </cell>
          <cell r="Q398">
            <v>0</v>
          </cell>
          <cell r="R398">
            <v>0</v>
          </cell>
          <cell r="S398">
            <v>0</v>
          </cell>
          <cell r="T398">
            <v>0</v>
          </cell>
          <cell r="U398">
            <v>0</v>
          </cell>
          <cell r="V398">
            <v>0</v>
          </cell>
          <cell r="W398">
            <v>0</v>
          </cell>
          <cell r="X398">
            <v>0</v>
          </cell>
          <cell r="Y398">
            <v>0</v>
          </cell>
          <cell r="Z398">
            <v>0</v>
          </cell>
          <cell r="AA398">
            <v>0</v>
          </cell>
          <cell r="AB398">
            <v>0</v>
          </cell>
          <cell r="AC398">
            <v>-1426063.9866657462</v>
          </cell>
          <cell r="AD398">
            <v>-1429486.5402337436</v>
          </cell>
          <cell r="AE398">
            <v>-1434206.269466629</v>
          </cell>
          <cell r="AF398">
            <v>-1650072.779501508</v>
          </cell>
          <cell r="AG398">
            <v>-1655353.012395913</v>
          </cell>
          <cell r="AH398">
            <v>-1660815.6773368197</v>
          </cell>
          <cell r="AI398">
            <v>-1773795.1315110016</v>
          </cell>
          <cell r="AJ398">
            <v>-1778939.1373923831</v>
          </cell>
          <cell r="AK398">
            <v>-1783920.1669770817</v>
          </cell>
          <cell r="AL398">
            <v>-2003529.2172116661</v>
          </cell>
          <cell r="AM398">
            <v>-2010741.9223936282</v>
          </cell>
          <cell r="AN398">
            <v>-2015165.5546228942</v>
          </cell>
          <cell r="AO398">
            <v>-27278</v>
          </cell>
          <cell r="AP398">
            <v>-3498</v>
          </cell>
          <cell r="AQ398">
            <v>0</v>
          </cell>
          <cell r="AR398">
            <v>0</v>
          </cell>
          <cell r="AS398">
            <v>-130020</v>
          </cell>
          <cell r="AT398">
            <v>0</v>
          </cell>
          <cell r="AU398">
            <v>0</v>
          </cell>
          <cell r="AV398">
            <v>0</v>
          </cell>
          <cell r="AW398">
            <v>0</v>
          </cell>
          <cell r="AX398">
            <v>-1597808</v>
          </cell>
          <cell r="AY398">
            <v>-681148</v>
          </cell>
          <cell r="AZ398">
            <v>-1042306</v>
          </cell>
          <cell r="BA398" t="str">
            <v>TDATA</v>
          </cell>
        </row>
        <row r="399">
          <cell r="A399" t="str">
            <v>100</v>
          </cell>
          <cell r="B399" t="str">
            <v>BIENES Y SERVICIOS</v>
          </cell>
          <cell r="C399" t="str">
            <v>FLETES, ACARREO Y ALMACENAJE</v>
          </cell>
          <cell r="D399" t="str">
            <v>058</v>
          </cell>
          <cell r="E399">
            <v>0</v>
          </cell>
          <cell r="F399">
            <v>-44452</v>
          </cell>
          <cell r="G399">
            <v>0</v>
          </cell>
          <cell r="H399">
            <v>0</v>
          </cell>
          <cell r="I399">
            <v>0</v>
          </cell>
          <cell r="J399">
            <v>0</v>
          </cell>
          <cell r="K399">
            <v>0</v>
          </cell>
          <cell r="L399">
            <v>0</v>
          </cell>
          <cell r="M399">
            <v>0</v>
          </cell>
          <cell r="N399">
            <v>0</v>
          </cell>
          <cell r="O399">
            <v>0</v>
          </cell>
          <cell r="P399">
            <v>0</v>
          </cell>
          <cell r="Q399">
            <v>0</v>
          </cell>
          <cell r="R399">
            <v>0</v>
          </cell>
          <cell r="S399">
            <v>0</v>
          </cell>
          <cell r="T399">
            <v>0</v>
          </cell>
          <cell r="U399">
            <v>0</v>
          </cell>
          <cell r="V399">
            <v>0</v>
          </cell>
          <cell r="W399">
            <v>0</v>
          </cell>
          <cell r="X399">
            <v>0</v>
          </cell>
          <cell r="Y399">
            <v>0</v>
          </cell>
          <cell r="Z399">
            <v>0</v>
          </cell>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cell r="AS399">
            <v>0</v>
          </cell>
          <cell r="AT399">
            <v>0</v>
          </cell>
          <cell r="AU399">
            <v>0</v>
          </cell>
          <cell r="AV399">
            <v>0</v>
          </cell>
          <cell r="AW399">
            <v>0</v>
          </cell>
          <cell r="AX399">
            <v>0</v>
          </cell>
          <cell r="AY399">
            <v>0</v>
          </cell>
          <cell r="AZ399">
            <v>0</v>
          </cell>
          <cell r="BA399" t="str">
            <v>TELEM</v>
          </cell>
        </row>
        <row r="400">
          <cell r="A400" t="str">
            <v>100</v>
          </cell>
          <cell r="B400" t="str">
            <v>BIENES Y SERVICIOS</v>
          </cell>
          <cell r="C400" t="str">
            <v>FLETES, ACARREO Y ALMACENAJE</v>
          </cell>
          <cell r="D400" t="str">
            <v>058</v>
          </cell>
          <cell r="E400">
            <v>-20023</v>
          </cell>
          <cell r="F400">
            <v>-1287863</v>
          </cell>
          <cell r="G400">
            <v>0</v>
          </cell>
          <cell r="H400">
            <v>0</v>
          </cell>
          <cell r="I400">
            <v>0</v>
          </cell>
          <cell r="J400">
            <v>0</v>
          </cell>
          <cell r="K400">
            <v>0</v>
          </cell>
          <cell r="L400">
            <v>0</v>
          </cell>
          <cell r="M400">
            <v>0</v>
          </cell>
          <cell r="N400">
            <v>0</v>
          </cell>
          <cell r="O400">
            <v>0</v>
          </cell>
          <cell r="P400">
            <v>0</v>
          </cell>
          <cell r="Q400">
            <v>0</v>
          </cell>
          <cell r="R400">
            <v>0</v>
          </cell>
          <cell r="S400">
            <v>0</v>
          </cell>
          <cell r="T400">
            <v>0</v>
          </cell>
          <cell r="U400">
            <v>0</v>
          </cell>
          <cell r="V400">
            <v>0</v>
          </cell>
          <cell r="W400">
            <v>0</v>
          </cell>
          <cell r="X400">
            <v>0</v>
          </cell>
          <cell r="Y400">
            <v>0</v>
          </cell>
          <cell r="Z400">
            <v>0</v>
          </cell>
          <cell r="AA400">
            <v>0</v>
          </cell>
          <cell r="AB400">
            <v>0</v>
          </cell>
          <cell r="AC400">
            <v>-1256620.576684407</v>
          </cell>
          <cell r="AD400">
            <v>-1679484.2664975496</v>
          </cell>
          <cell r="AE400">
            <v>-500429.46814593091</v>
          </cell>
          <cell r="AF400">
            <v>-951436.96572421037</v>
          </cell>
          <cell r="AG400">
            <v>32276.519043671298</v>
          </cell>
          <cell r="AH400">
            <v>-1360531.6805521832</v>
          </cell>
          <cell r="AI400">
            <v>-1433701.0743322799</v>
          </cell>
          <cell r="AJ400">
            <v>-1509751.7478202356</v>
          </cell>
          <cell r="AK400">
            <v>-1589678.0053498393</v>
          </cell>
          <cell r="AL400">
            <v>-1674169.3913341833</v>
          </cell>
          <cell r="AM400">
            <v>-1764206.2212001358</v>
          </cell>
          <cell r="AN400">
            <v>-1856491.8486311147</v>
          </cell>
          <cell r="AO400">
            <v>-3520002</v>
          </cell>
          <cell r="AP400">
            <v>-2976824</v>
          </cell>
          <cell r="AQ400">
            <v>-2474588</v>
          </cell>
          <cell r="AR400">
            <v>-1745390</v>
          </cell>
          <cell r="AS400">
            <v>-751992</v>
          </cell>
          <cell r="AT400">
            <v>-3137698</v>
          </cell>
          <cell r="AU400">
            <v>-1205702</v>
          </cell>
          <cell r="AV400">
            <v>-2102680</v>
          </cell>
          <cell r="AW400">
            <v>-1518290</v>
          </cell>
          <cell r="AX400">
            <v>-20250968</v>
          </cell>
          <cell r="AY400">
            <v>-5522726</v>
          </cell>
          <cell r="AZ400">
            <v>-6871276</v>
          </cell>
          <cell r="BA400" t="str">
            <v>TEMPR</v>
          </cell>
        </row>
        <row r="401">
          <cell r="A401" t="str">
            <v>100</v>
          </cell>
          <cell r="B401" t="str">
            <v>BIENES Y SERVICIOS</v>
          </cell>
          <cell r="C401" t="str">
            <v>FRANQUEO Y ENCOMIENDAS</v>
          </cell>
          <cell r="D401" t="str">
            <v>066</v>
          </cell>
          <cell r="E401">
            <v>-3680332</v>
          </cell>
          <cell r="F401">
            <v>-100000</v>
          </cell>
          <cell r="G401">
            <v>0</v>
          </cell>
          <cell r="H401">
            <v>0</v>
          </cell>
          <cell r="I401">
            <v>0</v>
          </cell>
          <cell r="J401">
            <v>0</v>
          </cell>
          <cell r="K401">
            <v>0</v>
          </cell>
          <cell r="L401">
            <v>0</v>
          </cell>
          <cell r="M401">
            <v>0</v>
          </cell>
          <cell r="N401">
            <v>0</v>
          </cell>
          <cell r="O401">
            <v>0</v>
          </cell>
          <cell r="P401">
            <v>0</v>
          </cell>
          <cell r="Q401">
            <v>0</v>
          </cell>
          <cell r="R401">
            <v>0</v>
          </cell>
          <cell r="S401">
            <v>0</v>
          </cell>
          <cell r="T401">
            <v>0</v>
          </cell>
          <cell r="U401">
            <v>0</v>
          </cell>
          <cell r="V401">
            <v>0</v>
          </cell>
          <cell r="W401">
            <v>0</v>
          </cell>
          <cell r="X401">
            <v>0</v>
          </cell>
          <cell r="Y401">
            <v>0</v>
          </cell>
          <cell r="Z401">
            <v>0</v>
          </cell>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cell r="AS401">
            <v>0</v>
          </cell>
          <cell r="AT401">
            <v>0</v>
          </cell>
          <cell r="AU401">
            <v>0</v>
          </cell>
          <cell r="AV401">
            <v>0</v>
          </cell>
          <cell r="AW401">
            <v>0</v>
          </cell>
          <cell r="AX401">
            <v>0</v>
          </cell>
          <cell r="AY401">
            <v>0</v>
          </cell>
          <cell r="AZ401">
            <v>0</v>
          </cell>
          <cell r="BA401" t="str">
            <v>DATA</v>
          </cell>
        </row>
        <row r="402">
          <cell r="A402" t="str">
            <v>100</v>
          </cell>
          <cell r="B402" t="str">
            <v>BIENES Y SERVICIOS</v>
          </cell>
          <cell r="C402" t="str">
            <v>FRANQUEO Y ENCOMIENDAS</v>
          </cell>
          <cell r="D402" t="str">
            <v>066</v>
          </cell>
          <cell r="E402">
            <v>-22776928</v>
          </cell>
          <cell r="F402">
            <v>-9002533</v>
          </cell>
          <cell r="G402">
            <v>0</v>
          </cell>
          <cell r="H402">
            <v>0</v>
          </cell>
          <cell r="I402">
            <v>0</v>
          </cell>
          <cell r="J402">
            <v>0</v>
          </cell>
          <cell r="K402">
            <v>0</v>
          </cell>
          <cell r="L402">
            <v>0</v>
          </cell>
          <cell r="M402">
            <v>0</v>
          </cell>
          <cell r="N402">
            <v>0</v>
          </cell>
          <cell r="O402">
            <v>0</v>
          </cell>
          <cell r="P402">
            <v>0</v>
          </cell>
          <cell r="Q402">
            <v>0</v>
          </cell>
          <cell r="R402">
            <v>0</v>
          </cell>
          <cell r="S402">
            <v>0</v>
          </cell>
          <cell r="T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cell r="AS402">
            <v>0</v>
          </cell>
          <cell r="AT402">
            <v>0</v>
          </cell>
          <cell r="AU402">
            <v>0</v>
          </cell>
          <cell r="AV402">
            <v>0</v>
          </cell>
          <cell r="AW402">
            <v>0</v>
          </cell>
          <cell r="AX402">
            <v>0</v>
          </cell>
          <cell r="AY402">
            <v>0</v>
          </cell>
          <cell r="AZ402">
            <v>0</v>
          </cell>
          <cell r="BA402" t="str">
            <v>EMPRE</v>
          </cell>
        </row>
        <row r="403">
          <cell r="A403" t="str">
            <v>100</v>
          </cell>
          <cell r="B403" t="str">
            <v>BIENES Y SERVICIOS</v>
          </cell>
          <cell r="C403" t="str">
            <v>FRANQUEO Y ENCOMIENDAS</v>
          </cell>
          <cell r="D403" t="str">
            <v>066</v>
          </cell>
          <cell r="E403">
            <v>0</v>
          </cell>
          <cell r="F403">
            <v>-25820</v>
          </cell>
          <cell r="G403">
            <v>0</v>
          </cell>
          <cell r="H403">
            <v>0</v>
          </cell>
          <cell r="I403">
            <v>0</v>
          </cell>
          <cell r="J403">
            <v>0</v>
          </cell>
          <cell r="K403">
            <v>0</v>
          </cell>
          <cell r="L403">
            <v>0</v>
          </cell>
          <cell r="M403">
            <v>0</v>
          </cell>
          <cell r="N403">
            <v>0</v>
          </cell>
          <cell r="O403">
            <v>0</v>
          </cell>
          <cell r="P403">
            <v>0</v>
          </cell>
          <cell r="Q403">
            <v>0</v>
          </cell>
          <cell r="R403">
            <v>0</v>
          </cell>
          <cell r="S403">
            <v>0</v>
          </cell>
          <cell r="T403">
            <v>0</v>
          </cell>
          <cell r="U403">
            <v>0</v>
          </cell>
          <cell r="V403">
            <v>0</v>
          </cell>
          <cell r="W403">
            <v>0</v>
          </cell>
          <cell r="X403">
            <v>0</v>
          </cell>
          <cell r="Y403">
            <v>0</v>
          </cell>
          <cell r="Z403">
            <v>0</v>
          </cell>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-1780</v>
          </cell>
          <cell r="AR403">
            <v>0</v>
          </cell>
          <cell r="AS403">
            <v>0</v>
          </cell>
          <cell r="AT403">
            <v>-94100</v>
          </cell>
          <cell r="AU403">
            <v>-133240</v>
          </cell>
          <cell r="AV403">
            <v>0</v>
          </cell>
          <cell r="AW403">
            <v>0</v>
          </cell>
          <cell r="AX403">
            <v>0</v>
          </cell>
          <cell r="AY403">
            <v>-3800</v>
          </cell>
          <cell r="AZ403">
            <v>0</v>
          </cell>
          <cell r="BA403" t="str">
            <v>INFOE</v>
          </cell>
        </row>
        <row r="404">
          <cell r="A404" t="str">
            <v>100</v>
          </cell>
          <cell r="B404" t="str">
            <v>BIENES Y SERVICIOS</v>
          </cell>
          <cell r="C404" t="str">
            <v>FRANQUEO Y ENCOMIENDAS</v>
          </cell>
          <cell r="D404" t="str">
            <v>066</v>
          </cell>
          <cell r="E404">
            <v>0</v>
          </cell>
          <cell r="F404">
            <v>0</v>
          </cell>
          <cell r="G404">
            <v>0</v>
          </cell>
          <cell r="H404">
            <v>0</v>
          </cell>
          <cell r="I404">
            <v>0</v>
          </cell>
          <cell r="J404">
            <v>0</v>
          </cell>
          <cell r="K404">
            <v>0</v>
          </cell>
          <cell r="L404">
            <v>0</v>
          </cell>
          <cell r="M404">
            <v>0</v>
          </cell>
          <cell r="N404">
            <v>0</v>
          </cell>
          <cell r="O404">
            <v>0</v>
          </cell>
          <cell r="P404">
            <v>0</v>
          </cell>
          <cell r="Q404">
            <v>0</v>
          </cell>
          <cell r="R404">
            <v>0</v>
          </cell>
          <cell r="S404">
            <v>0</v>
          </cell>
          <cell r="T404">
            <v>0</v>
          </cell>
          <cell r="U404">
            <v>0</v>
          </cell>
          <cell r="V404">
            <v>0</v>
          </cell>
          <cell r="W404">
            <v>0</v>
          </cell>
          <cell r="X404">
            <v>0</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-458766</v>
          </cell>
          <cell r="AS404">
            <v>0</v>
          </cell>
          <cell r="AT404">
            <v>-82380</v>
          </cell>
          <cell r="AU404">
            <v>0</v>
          </cell>
          <cell r="AV404">
            <v>-22520</v>
          </cell>
          <cell r="AW404">
            <v>0</v>
          </cell>
          <cell r="AX404">
            <v>0</v>
          </cell>
          <cell r="AY404">
            <v>0</v>
          </cell>
          <cell r="AZ404">
            <v>0</v>
          </cell>
          <cell r="BA404" t="str">
            <v>PANAL</v>
          </cell>
        </row>
        <row r="405">
          <cell r="A405" t="str">
            <v>100</v>
          </cell>
          <cell r="B405" t="str">
            <v>BIENES Y SERVICIOS</v>
          </cell>
          <cell r="C405" t="str">
            <v>FRANQUEO Y ENCOMIENDAS</v>
          </cell>
          <cell r="D405" t="str">
            <v>066</v>
          </cell>
          <cell r="E405">
            <v>-10369509</v>
          </cell>
          <cell r="F405">
            <v>2536265</v>
          </cell>
          <cell r="G405">
            <v>0</v>
          </cell>
          <cell r="H405">
            <v>0</v>
          </cell>
          <cell r="I405">
            <v>0</v>
          </cell>
          <cell r="J405">
            <v>0</v>
          </cell>
          <cell r="K405">
            <v>0</v>
          </cell>
          <cell r="L405">
            <v>0</v>
          </cell>
          <cell r="M405">
            <v>0</v>
          </cell>
          <cell r="N405">
            <v>0</v>
          </cell>
          <cell r="O405">
            <v>0</v>
          </cell>
          <cell r="P405">
            <v>0</v>
          </cell>
          <cell r="Q405">
            <v>0</v>
          </cell>
          <cell r="R405">
            <v>0</v>
          </cell>
          <cell r="S405">
            <v>0</v>
          </cell>
          <cell r="T405">
            <v>0</v>
          </cell>
          <cell r="U405">
            <v>0</v>
          </cell>
          <cell r="V405">
            <v>0</v>
          </cell>
          <cell r="W405">
            <v>0</v>
          </cell>
          <cell r="X405">
            <v>0</v>
          </cell>
          <cell r="Y405">
            <v>0</v>
          </cell>
          <cell r="Z405">
            <v>0</v>
          </cell>
          <cell r="AA405">
            <v>0</v>
          </cell>
          <cell r="AB405">
            <v>0</v>
          </cell>
          <cell r="AC405">
            <v>-4005757.2969193477</v>
          </cell>
          <cell r="AD405">
            <v>-4015371.1144319535</v>
          </cell>
          <cell r="AE405">
            <v>-4030121.2762875841</v>
          </cell>
          <cell r="AF405">
            <v>-4835781.4963422129</v>
          </cell>
          <cell r="AG405">
            <v>-4851255.9971305095</v>
          </cell>
          <cell r="AH405">
            <v>-4867265.1419210387</v>
          </cell>
          <cell r="AI405">
            <v>-5286761.1136927502</v>
          </cell>
          <cell r="AJ405">
            <v>-5302092.720922458</v>
          </cell>
          <cell r="AK405">
            <v>-5316938.5805410398</v>
          </cell>
          <cell r="AL405">
            <v>-6137799.7130988017</v>
          </cell>
          <cell r="AM405">
            <v>-6159895.7920659576</v>
          </cell>
          <cell r="AN405">
            <v>-6173447.5628085025</v>
          </cell>
          <cell r="AO405">
            <v>0</v>
          </cell>
          <cell r="AP405">
            <v>0</v>
          </cell>
          <cell r="AQ405">
            <v>0</v>
          </cell>
          <cell r="AR405">
            <v>0</v>
          </cell>
          <cell r="AS405">
            <v>0</v>
          </cell>
          <cell r="AT405">
            <v>-486</v>
          </cell>
          <cell r="AU405">
            <v>-970</v>
          </cell>
          <cell r="AV405">
            <v>-486</v>
          </cell>
          <cell r="AW405">
            <v>-3120920</v>
          </cell>
          <cell r="AX405">
            <v>-1448380</v>
          </cell>
          <cell r="AY405">
            <v>-10687914</v>
          </cell>
          <cell r="AZ405">
            <v>2892684</v>
          </cell>
          <cell r="BA405" t="str">
            <v>TDATA</v>
          </cell>
        </row>
        <row r="406">
          <cell r="A406" t="str">
            <v>100</v>
          </cell>
          <cell r="B406" t="str">
            <v>BIENES Y SERVICIOS</v>
          </cell>
          <cell r="C406" t="str">
            <v>FRANQUEO Y ENCOMIENDAS</v>
          </cell>
          <cell r="D406" t="str">
            <v>066</v>
          </cell>
          <cell r="E406">
            <v>0</v>
          </cell>
          <cell r="F406">
            <v>-45853</v>
          </cell>
          <cell r="G406">
            <v>0</v>
          </cell>
          <cell r="H406">
            <v>0</v>
          </cell>
          <cell r="I406">
            <v>0</v>
          </cell>
          <cell r="J406">
            <v>0</v>
          </cell>
          <cell r="K406">
            <v>0</v>
          </cell>
          <cell r="L406">
            <v>0</v>
          </cell>
          <cell r="M406">
            <v>0</v>
          </cell>
          <cell r="N406">
            <v>0</v>
          </cell>
          <cell r="O406">
            <v>0</v>
          </cell>
          <cell r="P406">
            <v>0</v>
          </cell>
          <cell r="Q406">
            <v>0</v>
          </cell>
          <cell r="R406">
            <v>0</v>
          </cell>
          <cell r="S406">
            <v>0</v>
          </cell>
          <cell r="T406">
            <v>0</v>
          </cell>
          <cell r="U406">
            <v>0</v>
          </cell>
          <cell r="V406">
            <v>0</v>
          </cell>
          <cell r="W406">
            <v>0</v>
          </cell>
          <cell r="X406">
            <v>0</v>
          </cell>
          <cell r="Y406">
            <v>0</v>
          </cell>
          <cell r="Z406">
            <v>0</v>
          </cell>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cell r="AS406">
            <v>0</v>
          </cell>
          <cell r="AT406">
            <v>0</v>
          </cell>
          <cell r="AU406">
            <v>0</v>
          </cell>
          <cell r="AV406">
            <v>0</v>
          </cell>
          <cell r="AW406">
            <v>0</v>
          </cell>
          <cell r="AX406">
            <v>0</v>
          </cell>
          <cell r="AY406">
            <v>0</v>
          </cell>
          <cell r="AZ406">
            <v>0</v>
          </cell>
          <cell r="BA406" t="str">
            <v>TECNO</v>
          </cell>
        </row>
        <row r="407">
          <cell r="A407" t="str">
            <v>100</v>
          </cell>
          <cell r="B407" t="str">
            <v>BIENES Y SERVICIOS</v>
          </cell>
          <cell r="C407" t="str">
            <v>FRANQUEO Y ENCOMIENDAS</v>
          </cell>
          <cell r="D407" t="str">
            <v>066</v>
          </cell>
          <cell r="E407">
            <v>0</v>
          </cell>
          <cell r="F407">
            <v>-11205</v>
          </cell>
          <cell r="G407">
            <v>0</v>
          </cell>
          <cell r="H407">
            <v>0</v>
          </cell>
          <cell r="I407">
            <v>0</v>
          </cell>
          <cell r="J407">
            <v>0</v>
          </cell>
          <cell r="K407">
            <v>0</v>
          </cell>
          <cell r="L407">
            <v>0</v>
          </cell>
          <cell r="M407">
            <v>0</v>
          </cell>
          <cell r="N407">
            <v>0</v>
          </cell>
          <cell r="O407">
            <v>0</v>
          </cell>
          <cell r="P407">
            <v>0</v>
          </cell>
          <cell r="Q407">
            <v>0</v>
          </cell>
          <cell r="R407">
            <v>0</v>
          </cell>
          <cell r="S407">
            <v>0</v>
          </cell>
          <cell r="T407">
            <v>0</v>
          </cell>
          <cell r="U407">
            <v>0</v>
          </cell>
          <cell r="V407">
            <v>0</v>
          </cell>
          <cell r="W407">
            <v>0</v>
          </cell>
          <cell r="X407">
            <v>0</v>
          </cell>
          <cell r="Y407">
            <v>0</v>
          </cell>
          <cell r="Z407">
            <v>0</v>
          </cell>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cell r="AS407">
            <v>0</v>
          </cell>
          <cell r="AT407">
            <v>0</v>
          </cell>
          <cell r="AU407">
            <v>0</v>
          </cell>
          <cell r="AV407">
            <v>0</v>
          </cell>
          <cell r="AW407">
            <v>0</v>
          </cell>
          <cell r="AX407">
            <v>0</v>
          </cell>
          <cell r="AY407">
            <v>0</v>
          </cell>
          <cell r="AZ407">
            <v>0</v>
          </cell>
          <cell r="BA407" t="str">
            <v>TELEM</v>
          </cell>
        </row>
        <row r="408">
          <cell r="A408" t="str">
            <v>100</v>
          </cell>
          <cell r="B408" t="str">
            <v>BIENES Y SERVICIOS</v>
          </cell>
          <cell r="C408" t="str">
            <v>FRANQUEO Y ENCOMIENDAS</v>
          </cell>
          <cell r="D408" t="str">
            <v>066</v>
          </cell>
          <cell r="E408">
            <v>-6385</v>
          </cell>
          <cell r="F408">
            <v>6385</v>
          </cell>
          <cell r="G408">
            <v>0</v>
          </cell>
          <cell r="H408">
            <v>0</v>
          </cell>
          <cell r="I408">
            <v>0</v>
          </cell>
          <cell r="J408">
            <v>0</v>
          </cell>
          <cell r="K408">
            <v>0</v>
          </cell>
          <cell r="L408">
            <v>0</v>
          </cell>
          <cell r="M408">
            <v>0</v>
          </cell>
          <cell r="N408">
            <v>0</v>
          </cell>
          <cell r="O408">
            <v>0</v>
          </cell>
          <cell r="P408">
            <v>0</v>
          </cell>
          <cell r="Q408">
            <v>0</v>
          </cell>
          <cell r="R408">
            <v>0</v>
          </cell>
          <cell r="S408">
            <v>0</v>
          </cell>
          <cell r="T408">
            <v>0</v>
          </cell>
          <cell r="U408">
            <v>0</v>
          </cell>
          <cell r="V408">
            <v>0</v>
          </cell>
          <cell r="W408">
            <v>0</v>
          </cell>
          <cell r="X408">
            <v>0</v>
          </cell>
          <cell r="Y408">
            <v>0</v>
          </cell>
          <cell r="Z408">
            <v>0</v>
          </cell>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cell r="AS408">
            <v>0</v>
          </cell>
          <cell r="AT408">
            <v>0</v>
          </cell>
          <cell r="AU408">
            <v>0</v>
          </cell>
          <cell r="AV408">
            <v>0</v>
          </cell>
          <cell r="AW408">
            <v>0</v>
          </cell>
          <cell r="AX408">
            <v>0</v>
          </cell>
          <cell r="AY408">
            <v>0</v>
          </cell>
          <cell r="AZ408">
            <v>0</v>
          </cell>
          <cell r="BA408" t="str">
            <v>TELEO</v>
          </cell>
        </row>
        <row r="409">
          <cell r="A409" t="str">
            <v>100</v>
          </cell>
          <cell r="B409" t="str">
            <v>BIENES Y SERVICIOS</v>
          </cell>
          <cell r="C409" t="str">
            <v>FRANQUEO Y ENCOMIENDAS</v>
          </cell>
          <cell r="D409" t="str">
            <v>066</v>
          </cell>
          <cell r="E409">
            <v>-26463645</v>
          </cell>
          <cell r="F409">
            <v>-9096148</v>
          </cell>
          <cell r="G409">
            <v>0</v>
          </cell>
          <cell r="H409">
            <v>0</v>
          </cell>
          <cell r="I409">
            <v>0</v>
          </cell>
          <cell r="J409">
            <v>0</v>
          </cell>
          <cell r="K409">
            <v>0</v>
          </cell>
          <cell r="L409">
            <v>0</v>
          </cell>
          <cell r="M409">
            <v>0</v>
          </cell>
          <cell r="N409">
            <v>0</v>
          </cell>
          <cell r="O409">
            <v>0</v>
          </cell>
          <cell r="P409">
            <v>0</v>
          </cell>
          <cell r="Q409">
            <v>0</v>
          </cell>
          <cell r="R409">
            <v>0</v>
          </cell>
          <cell r="S409">
            <v>0</v>
          </cell>
          <cell r="T409">
            <v>0</v>
          </cell>
          <cell r="U409">
            <v>0</v>
          </cell>
          <cell r="V409">
            <v>0</v>
          </cell>
          <cell r="W409">
            <v>0</v>
          </cell>
          <cell r="X409">
            <v>0</v>
          </cell>
          <cell r="Y409">
            <v>0</v>
          </cell>
          <cell r="Z409">
            <v>0</v>
          </cell>
          <cell r="AA409">
            <v>0</v>
          </cell>
          <cell r="AB409">
            <v>0</v>
          </cell>
          <cell r="AC409">
            <v>-9401049.9263006002</v>
          </cell>
          <cell r="AD409">
            <v>-5586117.9967392683</v>
          </cell>
          <cell r="AE409">
            <v>-5792999.5303902449</v>
          </cell>
          <cell r="AF409">
            <v>-7267602.8849423872</v>
          </cell>
          <cell r="AG409">
            <v>-4856868.4946257733</v>
          </cell>
          <cell r="AH409">
            <v>-5638545.895514884</v>
          </cell>
          <cell r="AI409">
            <v>-5941786.8937756745</v>
          </cell>
          <cell r="AJ409">
            <v>-6256968.9795560054</v>
          </cell>
          <cell r="AK409">
            <v>-6588212.9173337007</v>
          </cell>
          <cell r="AL409">
            <v>-6938376.4338899851</v>
          </cell>
          <cell r="AM409">
            <v>-7311522.3185045952</v>
          </cell>
          <cell r="AN409">
            <v>-7693988.0509855617</v>
          </cell>
          <cell r="AO409">
            <v>-18399584</v>
          </cell>
          <cell r="AP409">
            <v>-12318298</v>
          </cell>
          <cell r="AQ409">
            <v>-3559876</v>
          </cell>
          <cell r="AR409">
            <v>-10417198</v>
          </cell>
          <cell r="AS409">
            <v>-10115660</v>
          </cell>
          <cell r="AT409">
            <v>-13975388</v>
          </cell>
          <cell r="AU409">
            <v>-23874446</v>
          </cell>
          <cell r="AV409">
            <v>-11167578</v>
          </cell>
          <cell r="AW409">
            <v>-6299004</v>
          </cell>
          <cell r="AX409">
            <v>-15228566</v>
          </cell>
          <cell r="AY409">
            <v>-12707408</v>
          </cell>
          <cell r="AZ409">
            <v>-1721348</v>
          </cell>
          <cell r="BA409" t="str">
            <v>TEMPR</v>
          </cell>
        </row>
        <row r="410">
          <cell r="A410" t="str">
            <v>100</v>
          </cell>
          <cell r="B410" t="str">
            <v>BIENES Y SERVICIOS</v>
          </cell>
          <cell r="C410" t="str">
            <v>GASTOS DE RECURSOS HUMANOS</v>
          </cell>
          <cell r="D410" t="str">
            <v>07C</v>
          </cell>
          <cell r="E410">
            <v>0</v>
          </cell>
          <cell r="F410">
            <v>-52203</v>
          </cell>
          <cell r="G410">
            <v>0</v>
          </cell>
          <cell r="H410">
            <v>0</v>
          </cell>
          <cell r="I410">
            <v>0</v>
          </cell>
          <cell r="J410">
            <v>0</v>
          </cell>
          <cell r="K410">
            <v>0</v>
          </cell>
          <cell r="L410">
            <v>0</v>
          </cell>
          <cell r="M410">
            <v>0</v>
          </cell>
          <cell r="N410">
            <v>0</v>
          </cell>
          <cell r="O410">
            <v>0</v>
          </cell>
          <cell r="P410">
            <v>0</v>
          </cell>
          <cell r="Q410">
            <v>0</v>
          </cell>
          <cell r="R410">
            <v>0</v>
          </cell>
          <cell r="S410">
            <v>0</v>
          </cell>
          <cell r="T410">
            <v>0</v>
          </cell>
          <cell r="U410">
            <v>0</v>
          </cell>
          <cell r="V410">
            <v>0</v>
          </cell>
          <cell r="W410">
            <v>0</v>
          </cell>
          <cell r="X410">
            <v>0</v>
          </cell>
          <cell r="Y410">
            <v>0</v>
          </cell>
          <cell r="Z410">
            <v>0</v>
          </cell>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cell r="AS410">
            <v>0</v>
          </cell>
          <cell r="AT410">
            <v>0</v>
          </cell>
          <cell r="AU410">
            <v>0</v>
          </cell>
          <cell r="AV410">
            <v>0</v>
          </cell>
          <cell r="AW410">
            <v>0</v>
          </cell>
          <cell r="AX410">
            <v>0</v>
          </cell>
          <cell r="AY410">
            <v>0</v>
          </cell>
          <cell r="AZ410">
            <v>0</v>
          </cell>
          <cell r="BA410" t="str">
            <v>EMPRE</v>
          </cell>
        </row>
        <row r="411">
          <cell r="A411" t="str">
            <v>100</v>
          </cell>
          <cell r="B411" t="str">
            <v>BIENES Y SERVICIOS</v>
          </cell>
          <cell r="C411" t="str">
            <v>GASTOS DE RECURSOS HUMANOS</v>
          </cell>
          <cell r="D411" t="str">
            <v>07C</v>
          </cell>
          <cell r="E411">
            <v>-3484380</v>
          </cell>
          <cell r="F411">
            <v>-471313</v>
          </cell>
          <cell r="G411">
            <v>0</v>
          </cell>
          <cell r="H411">
            <v>0</v>
          </cell>
          <cell r="I411">
            <v>0</v>
          </cell>
          <cell r="J411">
            <v>0</v>
          </cell>
          <cell r="K411">
            <v>0</v>
          </cell>
          <cell r="L411">
            <v>0</v>
          </cell>
          <cell r="M411">
            <v>0</v>
          </cell>
          <cell r="N411">
            <v>0</v>
          </cell>
          <cell r="O411">
            <v>0</v>
          </cell>
          <cell r="P411">
            <v>0</v>
          </cell>
          <cell r="Q411">
            <v>0</v>
          </cell>
          <cell r="R411">
            <v>0</v>
          </cell>
          <cell r="S411">
            <v>0</v>
          </cell>
          <cell r="T411">
            <v>0</v>
          </cell>
          <cell r="U411">
            <v>0</v>
          </cell>
          <cell r="V411">
            <v>0</v>
          </cell>
          <cell r="W411">
            <v>0</v>
          </cell>
          <cell r="X411">
            <v>0</v>
          </cell>
          <cell r="Y411">
            <v>0</v>
          </cell>
          <cell r="Z411">
            <v>0</v>
          </cell>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-430000</v>
          </cell>
          <cell r="AQ411">
            <v>0</v>
          </cell>
          <cell r="AR411">
            <v>0</v>
          </cell>
          <cell r="AS411">
            <v>0</v>
          </cell>
          <cell r="AT411">
            <v>0</v>
          </cell>
          <cell r="AU411">
            <v>0</v>
          </cell>
          <cell r="AV411">
            <v>0</v>
          </cell>
          <cell r="AW411">
            <v>0</v>
          </cell>
          <cell r="AX411">
            <v>0</v>
          </cell>
          <cell r="AY411">
            <v>0</v>
          </cell>
          <cell r="AZ411">
            <v>0</v>
          </cell>
          <cell r="BA411" t="str">
            <v>INFOE</v>
          </cell>
        </row>
        <row r="412">
          <cell r="A412" t="str">
            <v>100</v>
          </cell>
          <cell r="B412" t="str">
            <v>BIENES Y SERVICIOS</v>
          </cell>
          <cell r="C412" t="str">
            <v>GASTOS DE RECURSOS HUMANOS</v>
          </cell>
          <cell r="D412" t="str">
            <v>07C</v>
          </cell>
          <cell r="E412">
            <v>0</v>
          </cell>
          <cell r="F412">
            <v>0</v>
          </cell>
          <cell r="G412">
            <v>0</v>
          </cell>
          <cell r="H412">
            <v>0</v>
          </cell>
          <cell r="I412">
            <v>0</v>
          </cell>
          <cell r="J412">
            <v>0</v>
          </cell>
          <cell r="K412">
            <v>0</v>
          </cell>
          <cell r="L412">
            <v>0</v>
          </cell>
          <cell r="M412">
            <v>0</v>
          </cell>
          <cell r="N412">
            <v>0</v>
          </cell>
          <cell r="O412">
            <v>0</v>
          </cell>
          <cell r="P412">
            <v>0</v>
          </cell>
          <cell r="Q412">
            <v>0</v>
          </cell>
          <cell r="R412">
            <v>0</v>
          </cell>
          <cell r="S412">
            <v>0</v>
          </cell>
          <cell r="T412">
            <v>0</v>
          </cell>
          <cell r="U412">
            <v>0</v>
          </cell>
          <cell r="V412">
            <v>0</v>
          </cell>
          <cell r="W412">
            <v>0</v>
          </cell>
          <cell r="X412">
            <v>0</v>
          </cell>
          <cell r="Y412">
            <v>0</v>
          </cell>
          <cell r="Z412">
            <v>0</v>
          </cell>
          <cell r="AA412">
            <v>0</v>
          </cell>
          <cell r="AB412">
            <v>0</v>
          </cell>
          <cell r="AC412">
            <v>-355139.71535483841</v>
          </cell>
          <cell r="AD412">
            <v>-186480.39028459339</v>
          </cell>
          <cell r="AE412">
            <v>-187171.26373052158</v>
          </cell>
          <cell r="AF412">
            <v>-225368.79359408768</v>
          </cell>
          <cell r="AG412">
            <v>-226089.97373358882</v>
          </cell>
          <cell r="AH412">
            <v>-226836.07064690968</v>
          </cell>
          <cell r="AI412">
            <v>-246718.59249321729</v>
          </cell>
          <cell r="AJ412">
            <v>-343188.92844131478</v>
          </cell>
          <cell r="AK412">
            <v>-348324.76898945268</v>
          </cell>
          <cell r="AL412">
            <v>-810478.2926032407</v>
          </cell>
          <cell r="AM412">
            <v>-2389337.6596192555</v>
          </cell>
          <cell r="AN412">
            <v>-476139.08115254733</v>
          </cell>
          <cell r="AO412">
            <v>0</v>
          </cell>
          <cell r="AP412">
            <v>0</v>
          </cell>
          <cell r="AQ412">
            <v>0</v>
          </cell>
          <cell r="AR412">
            <v>0</v>
          </cell>
          <cell r="AS412">
            <v>0</v>
          </cell>
          <cell r="AT412">
            <v>0</v>
          </cell>
          <cell r="AU412">
            <v>0</v>
          </cell>
          <cell r="AV412">
            <v>0</v>
          </cell>
          <cell r="AW412">
            <v>0</v>
          </cell>
          <cell r="AX412">
            <v>0</v>
          </cell>
          <cell r="AY412">
            <v>-676172</v>
          </cell>
          <cell r="AZ412">
            <v>-982070</v>
          </cell>
          <cell r="BA412" t="str">
            <v>TDATA</v>
          </cell>
        </row>
        <row r="413">
          <cell r="A413" t="str">
            <v>100</v>
          </cell>
          <cell r="B413" t="str">
            <v>BIENES Y SERVICIOS</v>
          </cell>
          <cell r="C413" t="str">
            <v>GASTOS DE RECURSOS HUMANOS</v>
          </cell>
          <cell r="D413" t="str">
            <v>07C</v>
          </cell>
          <cell r="E413">
            <v>0</v>
          </cell>
          <cell r="F413">
            <v>-802126</v>
          </cell>
          <cell r="G413">
            <v>0</v>
          </cell>
          <cell r="H413">
            <v>0</v>
          </cell>
          <cell r="I413">
            <v>0</v>
          </cell>
          <cell r="J413">
            <v>0</v>
          </cell>
          <cell r="K413">
            <v>0</v>
          </cell>
          <cell r="L413">
            <v>0</v>
          </cell>
          <cell r="M413">
            <v>0</v>
          </cell>
          <cell r="N413">
            <v>0</v>
          </cell>
          <cell r="O413">
            <v>0</v>
          </cell>
          <cell r="P413">
            <v>0</v>
          </cell>
          <cell r="Q413">
            <v>0</v>
          </cell>
          <cell r="R413">
            <v>0</v>
          </cell>
          <cell r="S413">
            <v>0</v>
          </cell>
          <cell r="T413">
            <v>0</v>
          </cell>
          <cell r="U413">
            <v>0</v>
          </cell>
          <cell r="V413">
            <v>0</v>
          </cell>
          <cell r="W413">
            <v>0</v>
          </cell>
          <cell r="X413">
            <v>0</v>
          </cell>
          <cell r="Y413">
            <v>0</v>
          </cell>
          <cell r="Z413">
            <v>0</v>
          </cell>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cell r="AS413">
            <v>0</v>
          </cell>
          <cell r="AT413">
            <v>0</v>
          </cell>
          <cell r="AU413">
            <v>0</v>
          </cell>
          <cell r="AV413">
            <v>0</v>
          </cell>
          <cell r="AW413">
            <v>0</v>
          </cell>
          <cell r="AX413">
            <v>0</v>
          </cell>
          <cell r="AY413">
            <v>0</v>
          </cell>
          <cell r="AZ413">
            <v>0</v>
          </cell>
          <cell r="BA413" t="str">
            <v>TELEM</v>
          </cell>
        </row>
        <row r="414">
          <cell r="A414" t="str">
            <v>100</v>
          </cell>
          <cell r="B414" t="str">
            <v>BIENES Y SERVICIOS</v>
          </cell>
          <cell r="C414" t="str">
            <v>GASTOS DE RECURSOS HUMANOS</v>
          </cell>
          <cell r="D414" t="str">
            <v>07C</v>
          </cell>
          <cell r="E414">
            <v>0</v>
          </cell>
          <cell r="F414">
            <v>-52203</v>
          </cell>
          <cell r="G414">
            <v>0</v>
          </cell>
          <cell r="H414">
            <v>0</v>
          </cell>
          <cell r="I414">
            <v>0</v>
          </cell>
          <cell r="J414">
            <v>0</v>
          </cell>
          <cell r="K414">
            <v>0</v>
          </cell>
          <cell r="L414">
            <v>0</v>
          </cell>
          <cell r="M414">
            <v>0</v>
          </cell>
          <cell r="N414">
            <v>0</v>
          </cell>
          <cell r="O414">
            <v>0</v>
          </cell>
          <cell r="P414">
            <v>0</v>
          </cell>
          <cell r="Q414">
            <v>0</v>
          </cell>
          <cell r="R414">
            <v>0</v>
          </cell>
          <cell r="S414">
            <v>0</v>
          </cell>
          <cell r="T414">
            <v>0</v>
          </cell>
          <cell r="U414">
            <v>0</v>
          </cell>
          <cell r="V414">
            <v>0</v>
          </cell>
          <cell r="W414">
            <v>0</v>
          </cell>
          <cell r="X414">
            <v>0</v>
          </cell>
          <cell r="Y414">
            <v>0</v>
          </cell>
          <cell r="Z414">
            <v>0</v>
          </cell>
          <cell r="AA414">
            <v>0</v>
          </cell>
          <cell r="AB414">
            <v>0</v>
          </cell>
          <cell r="AC414">
            <v>-230476.13129120236</v>
          </cell>
          <cell r="AD414">
            <v>-335980.97973242489</v>
          </cell>
          <cell r="AE414">
            <v>-180681.66509813833</v>
          </cell>
          <cell r="AF414">
            <v>-341235.60050333227</v>
          </cell>
          <cell r="AG414">
            <v>-274146.46147716389</v>
          </cell>
          <cell r="AH414">
            <v>-277765.59000885492</v>
          </cell>
          <cell r="AI414">
            <v>-292703.82343953091</v>
          </cell>
          <cell r="AJ414">
            <v>-308230.29775388126</v>
          </cell>
          <cell r="AK414">
            <v>-324548.00971697218</v>
          </cell>
          <cell r="AL414">
            <v>-341797.736433429</v>
          </cell>
          <cell r="AM414">
            <v>-360179.61869881832</v>
          </cell>
          <cell r="AN414">
            <v>-378912.87419172213</v>
          </cell>
          <cell r="AO414">
            <v>-10000</v>
          </cell>
          <cell r="AP414">
            <v>-344808</v>
          </cell>
          <cell r="AQ414">
            <v>-755566</v>
          </cell>
          <cell r="AR414">
            <v>-8954692</v>
          </cell>
          <cell r="AS414">
            <v>4436528</v>
          </cell>
          <cell r="AT414">
            <v>-1919456</v>
          </cell>
          <cell r="AU414">
            <v>-8179378</v>
          </cell>
          <cell r="AV414">
            <v>2695160</v>
          </cell>
          <cell r="AW414">
            <v>0</v>
          </cell>
          <cell r="AX414">
            <v>0</v>
          </cell>
          <cell r="AY414">
            <v>0</v>
          </cell>
          <cell r="AZ414">
            <v>-2192106</v>
          </cell>
          <cell r="BA414" t="str">
            <v>TEMPR</v>
          </cell>
        </row>
        <row r="415">
          <cell r="A415" t="str">
            <v>100</v>
          </cell>
          <cell r="B415" t="str">
            <v>BIENES Y SERVICIOS</v>
          </cell>
          <cell r="C415" t="str">
            <v>GASTOS DE REPRESENTACION  REEM</v>
          </cell>
          <cell r="D415" t="str">
            <v>024</v>
          </cell>
          <cell r="E415">
            <v>-68891863</v>
          </cell>
          <cell r="F415">
            <v>0</v>
          </cell>
          <cell r="G415">
            <v>0</v>
          </cell>
          <cell r="H415">
            <v>0</v>
          </cell>
          <cell r="I415">
            <v>0</v>
          </cell>
          <cell r="J415">
            <v>0</v>
          </cell>
          <cell r="K415">
            <v>0</v>
          </cell>
          <cell r="L415">
            <v>0</v>
          </cell>
          <cell r="M415">
            <v>0</v>
          </cell>
          <cell r="N415">
            <v>0</v>
          </cell>
          <cell r="O415">
            <v>0</v>
          </cell>
          <cell r="P415">
            <v>0</v>
          </cell>
          <cell r="Q415">
            <v>0</v>
          </cell>
          <cell r="R415">
            <v>0</v>
          </cell>
          <cell r="S415">
            <v>0</v>
          </cell>
          <cell r="T415">
            <v>0</v>
          </cell>
          <cell r="U415">
            <v>0</v>
          </cell>
          <cell r="V415">
            <v>0</v>
          </cell>
          <cell r="W415">
            <v>0</v>
          </cell>
          <cell r="X415">
            <v>0</v>
          </cell>
          <cell r="Y415">
            <v>0</v>
          </cell>
          <cell r="Z415">
            <v>0</v>
          </cell>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cell r="AS415">
            <v>0</v>
          </cell>
          <cell r="AT415">
            <v>0</v>
          </cell>
          <cell r="AU415">
            <v>0</v>
          </cell>
          <cell r="AV415">
            <v>0</v>
          </cell>
          <cell r="AW415">
            <v>0</v>
          </cell>
          <cell r="AX415">
            <v>0</v>
          </cell>
          <cell r="AY415">
            <v>0</v>
          </cell>
          <cell r="AZ415">
            <v>0</v>
          </cell>
          <cell r="BA415" t="str">
            <v>DATA</v>
          </cell>
        </row>
        <row r="416">
          <cell r="A416" t="str">
            <v>100</v>
          </cell>
          <cell r="B416" t="str">
            <v>BIENES Y SERVICIOS</v>
          </cell>
          <cell r="C416" t="str">
            <v>GASTOS DE REPRESENTACION  REEM</v>
          </cell>
          <cell r="D416" t="str">
            <v>024</v>
          </cell>
          <cell r="E416">
            <v>-352923</v>
          </cell>
          <cell r="F416">
            <v>-123712</v>
          </cell>
          <cell r="G416">
            <v>0</v>
          </cell>
          <cell r="H416">
            <v>0</v>
          </cell>
          <cell r="I416">
            <v>0</v>
          </cell>
          <cell r="J416">
            <v>0</v>
          </cell>
          <cell r="K416">
            <v>0</v>
          </cell>
          <cell r="L416">
            <v>0</v>
          </cell>
          <cell r="M416">
            <v>0</v>
          </cell>
          <cell r="N416">
            <v>0</v>
          </cell>
          <cell r="O416">
            <v>0</v>
          </cell>
          <cell r="P416">
            <v>0</v>
          </cell>
          <cell r="Q416">
            <v>0</v>
          </cell>
          <cell r="R416">
            <v>0</v>
          </cell>
          <cell r="S416">
            <v>0</v>
          </cell>
          <cell r="T416">
            <v>0</v>
          </cell>
          <cell r="U416">
            <v>0</v>
          </cell>
          <cell r="V416">
            <v>0</v>
          </cell>
          <cell r="W416">
            <v>0</v>
          </cell>
          <cell r="X416">
            <v>0</v>
          </cell>
          <cell r="Y416">
            <v>0</v>
          </cell>
          <cell r="Z416">
            <v>0</v>
          </cell>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cell r="AS416">
            <v>0</v>
          </cell>
          <cell r="AT416">
            <v>0</v>
          </cell>
          <cell r="AU416">
            <v>0</v>
          </cell>
          <cell r="AV416">
            <v>0</v>
          </cell>
          <cell r="AW416">
            <v>0</v>
          </cell>
          <cell r="AX416">
            <v>0</v>
          </cell>
          <cell r="AY416">
            <v>0</v>
          </cell>
          <cell r="AZ416">
            <v>0</v>
          </cell>
          <cell r="BA416" t="str">
            <v>EMPRE</v>
          </cell>
        </row>
        <row r="417">
          <cell r="A417" t="str">
            <v>100</v>
          </cell>
          <cell r="B417" t="str">
            <v>BIENES Y SERVICIOS</v>
          </cell>
          <cell r="C417" t="str">
            <v>GASTOS DE REPRESENTACION  REEM</v>
          </cell>
          <cell r="D417" t="str">
            <v>024</v>
          </cell>
          <cell r="E417">
            <v>0</v>
          </cell>
          <cell r="F417">
            <v>0</v>
          </cell>
          <cell r="G417">
            <v>0</v>
          </cell>
          <cell r="H417">
            <v>0</v>
          </cell>
          <cell r="I417">
            <v>0</v>
          </cell>
          <cell r="J417">
            <v>0</v>
          </cell>
          <cell r="K417">
            <v>0</v>
          </cell>
          <cell r="L417">
            <v>0</v>
          </cell>
          <cell r="M417">
            <v>0</v>
          </cell>
          <cell r="N417">
            <v>0</v>
          </cell>
          <cell r="O417">
            <v>0</v>
          </cell>
          <cell r="P417">
            <v>0</v>
          </cell>
          <cell r="Q417">
            <v>0</v>
          </cell>
          <cell r="R417">
            <v>0</v>
          </cell>
          <cell r="S417">
            <v>0</v>
          </cell>
          <cell r="T417">
            <v>0</v>
          </cell>
          <cell r="U417">
            <v>0</v>
          </cell>
          <cell r="V417">
            <v>0</v>
          </cell>
          <cell r="W417">
            <v>0</v>
          </cell>
          <cell r="X417">
            <v>0</v>
          </cell>
          <cell r="Y417">
            <v>0</v>
          </cell>
          <cell r="Z417">
            <v>0</v>
          </cell>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-27510</v>
          </cell>
          <cell r="AP417">
            <v>0</v>
          </cell>
          <cell r="AQ417">
            <v>0</v>
          </cell>
          <cell r="AR417">
            <v>0</v>
          </cell>
          <cell r="AS417">
            <v>0</v>
          </cell>
          <cell r="AT417">
            <v>0</v>
          </cell>
          <cell r="AU417">
            <v>0</v>
          </cell>
          <cell r="AV417">
            <v>0</v>
          </cell>
          <cell r="AW417">
            <v>0</v>
          </cell>
          <cell r="AX417">
            <v>0</v>
          </cell>
          <cell r="AY417">
            <v>0</v>
          </cell>
          <cell r="AZ417">
            <v>0</v>
          </cell>
          <cell r="BA417" t="str">
            <v>PANAL</v>
          </cell>
        </row>
        <row r="418">
          <cell r="A418" t="str">
            <v>100</v>
          </cell>
          <cell r="B418" t="str">
            <v>BIENES Y SERVICIOS</v>
          </cell>
          <cell r="C418" t="str">
            <v>GASTOS DE REPRESENTACION  REEM</v>
          </cell>
          <cell r="D418" t="str">
            <v>024</v>
          </cell>
          <cell r="E418">
            <v>-2452037</v>
          </cell>
          <cell r="F418">
            <v>-430219</v>
          </cell>
          <cell r="G418">
            <v>0</v>
          </cell>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cell r="AA418">
            <v>0</v>
          </cell>
          <cell r="AB418">
            <v>0</v>
          </cell>
          <cell r="AC418">
            <v>-1457986.9158243092</v>
          </cell>
          <cell r="AD418">
            <v>-1461486.0844222873</v>
          </cell>
          <cell r="AE418">
            <v>-2183157.534936876</v>
          </cell>
          <cell r="AF418">
            <v>-2287859.3079995462</v>
          </cell>
          <cell r="AG418">
            <v>-1755200.1634565259</v>
          </cell>
          <cell r="AH418">
            <v>-1760992.3239959322</v>
          </cell>
          <cell r="AI418">
            <v>-2634803.1995354975</v>
          </cell>
          <cell r="AJ418">
            <v>-1913874.6024999421</v>
          </cell>
          <cell r="AK418">
            <v>-1919233.4513869416</v>
          </cell>
          <cell r="AL418">
            <v>-3488603.8371657962</v>
          </cell>
          <cell r="AM418">
            <v>-2215292.3344269055</v>
          </cell>
          <cell r="AN418">
            <v>-2220165.977562645</v>
          </cell>
          <cell r="AO418">
            <v>0</v>
          </cell>
          <cell r="AP418">
            <v>0</v>
          </cell>
          <cell r="AQ418">
            <v>0</v>
          </cell>
          <cell r="AR418">
            <v>-150070</v>
          </cell>
          <cell r="AS418">
            <v>-4462614</v>
          </cell>
          <cell r="AT418">
            <v>3614036</v>
          </cell>
          <cell r="AU418">
            <v>-1080020</v>
          </cell>
          <cell r="AV418">
            <v>-8130594</v>
          </cell>
          <cell r="AW418">
            <v>1405028</v>
          </cell>
          <cell r="AX418">
            <v>2106690</v>
          </cell>
          <cell r="AY418">
            <v>-3745434</v>
          </cell>
          <cell r="AZ418">
            <v>3482488</v>
          </cell>
          <cell r="BA418" t="str">
            <v>TDATA</v>
          </cell>
        </row>
        <row r="419">
          <cell r="A419" t="str">
            <v>100</v>
          </cell>
          <cell r="B419" t="str">
            <v>BIENES Y SERVICIOS</v>
          </cell>
          <cell r="C419" t="str">
            <v>GASTOS DE REPRESENTACION  REEM</v>
          </cell>
          <cell r="D419" t="str">
            <v>024</v>
          </cell>
          <cell r="E419">
            <v>0</v>
          </cell>
          <cell r="F419">
            <v>0</v>
          </cell>
          <cell r="G419">
            <v>0</v>
          </cell>
          <cell r="H419">
            <v>0</v>
          </cell>
          <cell r="I419">
            <v>0</v>
          </cell>
          <cell r="J419">
            <v>0</v>
          </cell>
          <cell r="K419">
            <v>0</v>
          </cell>
          <cell r="L419">
            <v>0</v>
          </cell>
          <cell r="M419">
            <v>0</v>
          </cell>
          <cell r="N419">
            <v>0</v>
          </cell>
          <cell r="O419">
            <v>0</v>
          </cell>
          <cell r="P419">
            <v>0</v>
          </cell>
          <cell r="Q419">
            <v>0</v>
          </cell>
          <cell r="R419">
            <v>0</v>
          </cell>
          <cell r="S419">
            <v>0</v>
          </cell>
          <cell r="T419">
            <v>0</v>
          </cell>
          <cell r="U419">
            <v>0</v>
          </cell>
          <cell r="V419">
            <v>0</v>
          </cell>
          <cell r="W419">
            <v>0</v>
          </cell>
          <cell r="X419">
            <v>0</v>
          </cell>
          <cell r="Y419">
            <v>0</v>
          </cell>
          <cell r="Z419">
            <v>0</v>
          </cell>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-42000</v>
          </cell>
          <cell r="AR419">
            <v>0</v>
          </cell>
          <cell r="AS419">
            <v>0</v>
          </cell>
          <cell r="AT419">
            <v>0</v>
          </cell>
          <cell r="AU419">
            <v>0</v>
          </cell>
          <cell r="AV419">
            <v>0</v>
          </cell>
          <cell r="AW419">
            <v>0</v>
          </cell>
          <cell r="AX419">
            <v>0</v>
          </cell>
          <cell r="AY419">
            <v>0</v>
          </cell>
          <cell r="AZ419">
            <v>0</v>
          </cell>
          <cell r="BA419" t="str">
            <v>TECNO</v>
          </cell>
        </row>
        <row r="420">
          <cell r="A420" t="str">
            <v>100</v>
          </cell>
          <cell r="B420" t="str">
            <v>BIENES Y SERVICIOS</v>
          </cell>
          <cell r="C420" t="str">
            <v>GASTOS DE REPRESENTACION  REEM</v>
          </cell>
          <cell r="D420" t="str">
            <v>024</v>
          </cell>
          <cell r="E420">
            <v>0</v>
          </cell>
          <cell r="F420">
            <v>-795729</v>
          </cell>
          <cell r="G420">
            <v>0</v>
          </cell>
          <cell r="H420">
            <v>0</v>
          </cell>
          <cell r="I420">
            <v>0</v>
          </cell>
          <cell r="J420">
            <v>0</v>
          </cell>
          <cell r="K420">
            <v>0</v>
          </cell>
          <cell r="L420">
            <v>0</v>
          </cell>
          <cell r="M420">
            <v>0</v>
          </cell>
          <cell r="N420">
            <v>0</v>
          </cell>
          <cell r="O420">
            <v>0</v>
          </cell>
          <cell r="P420">
            <v>0</v>
          </cell>
          <cell r="Q420">
            <v>0</v>
          </cell>
          <cell r="R420">
            <v>0</v>
          </cell>
          <cell r="S420">
            <v>0</v>
          </cell>
          <cell r="T420">
            <v>0</v>
          </cell>
          <cell r="U420">
            <v>0</v>
          </cell>
          <cell r="V420">
            <v>0</v>
          </cell>
          <cell r="W420">
            <v>0</v>
          </cell>
          <cell r="X420">
            <v>0</v>
          </cell>
          <cell r="Y420">
            <v>0</v>
          </cell>
          <cell r="Z420">
            <v>0</v>
          </cell>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cell r="AS420">
            <v>0</v>
          </cell>
          <cell r="AT420">
            <v>0</v>
          </cell>
          <cell r="AU420">
            <v>0</v>
          </cell>
          <cell r="AV420">
            <v>0</v>
          </cell>
          <cell r="AW420">
            <v>0</v>
          </cell>
          <cell r="AX420">
            <v>0</v>
          </cell>
          <cell r="AY420">
            <v>0</v>
          </cell>
          <cell r="AZ420">
            <v>0</v>
          </cell>
          <cell r="BA420" t="str">
            <v>TELEM</v>
          </cell>
        </row>
        <row r="421">
          <cell r="A421" t="str">
            <v>100</v>
          </cell>
          <cell r="B421" t="str">
            <v>BIENES Y SERVICIOS</v>
          </cell>
          <cell r="C421" t="str">
            <v>GASTOS DE REPRESENTACION  REEM</v>
          </cell>
          <cell r="D421" t="str">
            <v>024</v>
          </cell>
          <cell r="E421">
            <v>-369157</v>
          </cell>
          <cell r="F421">
            <v>369157</v>
          </cell>
          <cell r="G421">
            <v>0</v>
          </cell>
          <cell r="H421">
            <v>0</v>
          </cell>
          <cell r="I421">
            <v>0</v>
          </cell>
          <cell r="J421">
            <v>0</v>
          </cell>
          <cell r="K421">
            <v>0</v>
          </cell>
          <cell r="L421">
            <v>0</v>
          </cell>
          <cell r="M421">
            <v>0</v>
          </cell>
          <cell r="N421">
            <v>0</v>
          </cell>
          <cell r="O421">
            <v>0</v>
          </cell>
          <cell r="P421">
            <v>0</v>
          </cell>
          <cell r="Q421">
            <v>0</v>
          </cell>
          <cell r="R421">
            <v>0</v>
          </cell>
          <cell r="S421">
            <v>0</v>
          </cell>
          <cell r="T421">
            <v>0</v>
          </cell>
          <cell r="U421">
            <v>0</v>
          </cell>
          <cell r="V421">
            <v>0</v>
          </cell>
          <cell r="W421">
            <v>0</v>
          </cell>
          <cell r="X421">
            <v>0</v>
          </cell>
          <cell r="Y421">
            <v>0</v>
          </cell>
          <cell r="Z421">
            <v>0</v>
          </cell>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cell r="AS421">
            <v>0</v>
          </cell>
          <cell r="AT421">
            <v>0</v>
          </cell>
          <cell r="AU421">
            <v>0</v>
          </cell>
          <cell r="AV421">
            <v>0</v>
          </cell>
          <cell r="AW421">
            <v>0</v>
          </cell>
          <cell r="AX421">
            <v>0</v>
          </cell>
          <cell r="AY421">
            <v>0</v>
          </cell>
          <cell r="AZ421">
            <v>0</v>
          </cell>
          <cell r="BA421" t="str">
            <v>TELEO</v>
          </cell>
        </row>
        <row r="422">
          <cell r="A422" t="str">
            <v>100</v>
          </cell>
          <cell r="B422" t="str">
            <v>BIENES Y SERVICIOS</v>
          </cell>
          <cell r="C422" t="str">
            <v>GASTOS DE REPRESENTACION  REEM</v>
          </cell>
          <cell r="D422" t="str">
            <v>024</v>
          </cell>
          <cell r="E422">
            <v>-69613943</v>
          </cell>
          <cell r="F422">
            <v>245445</v>
          </cell>
          <cell r="G422">
            <v>0</v>
          </cell>
          <cell r="H422">
            <v>0</v>
          </cell>
          <cell r="I422">
            <v>0</v>
          </cell>
          <cell r="J422">
            <v>0</v>
          </cell>
          <cell r="K422">
            <v>0</v>
          </cell>
          <cell r="L422">
            <v>0</v>
          </cell>
          <cell r="M422">
            <v>0</v>
          </cell>
          <cell r="N422">
            <v>0</v>
          </cell>
          <cell r="O422">
            <v>0</v>
          </cell>
          <cell r="P422">
            <v>0</v>
          </cell>
          <cell r="Q422">
            <v>0</v>
          </cell>
          <cell r="R422">
            <v>0</v>
          </cell>
          <cell r="S422">
            <v>0</v>
          </cell>
          <cell r="T422">
            <v>0</v>
          </cell>
          <cell r="U422">
            <v>0</v>
          </cell>
          <cell r="V422">
            <v>0</v>
          </cell>
          <cell r="W422">
            <v>0</v>
          </cell>
          <cell r="X422">
            <v>0</v>
          </cell>
          <cell r="Y422">
            <v>0</v>
          </cell>
          <cell r="Z422">
            <v>0</v>
          </cell>
          <cell r="AA422">
            <v>0</v>
          </cell>
          <cell r="AB422">
            <v>0</v>
          </cell>
          <cell r="AC422">
            <v>-4307369.0068094758</v>
          </cell>
          <cell r="AD422">
            <v>-4462140.505881615</v>
          </cell>
          <cell r="AE422">
            <v>-889111.12800675863</v>
          </cell>
          <cell r="AF422">
            <v>-179990.15708428356</v>
          </cell>
          <cell r="AG422">
            <v>-3161582.5535760992</v>
          </cell>
          <cell r="AH422">
            <v>-2167424.3019408709</v>
          </cell>
          <cell r="AI422">
            <v>-2283988.3808992575</v>
          </cell>
          <cell r="AJ422">
            <v>-2405142.5445640548</v>
          </cell>
          <cell r="AK422">
            <v>-2532470.7908732817</v>
          </cell>
          <cell r="AL422">
            <v>-2667071.6134081967</v>
          </cell>
          <cell r="AM422">
            <v>-2810506.7247772878</v>
          </cell>
          <cell r="AN422">
            <v>-2957524.3315503872</v>
          </cell>
          <cell r="AO422">
            <v>-3767992</v>
          </cell>
          <cell r="AP422">
            <v>-4240496</v>
          </cell>
          <cell r="AQ422">
            <v>-1667952</v>
          </cell>
          <cell r="AR422">
            <v>-2066472</v>
          </cell>
          <cell r="AS422">
            <v>-3755126</v>
          </cell>
          <cell r="AT422">
            <v>-14579604</v>
          </cell>
          <cell r="AU422">
            <v>-5416556</v>
          </cell>
          <cell r="AV422">
            <v>-9127166</v>
          </cell>
          <cell r="AW422">
            <v>-4500222</v>
          </cell>
          <cell r="AX422">
            <v>-1357700</v>
          </cell>
          <cell r="AY422">
            <v>3264326</v>
          </cell>
          <cell r="AZ422">
            <v>-13075752</v>
          </cell>
          <cell r="BA422" t="str">
            <v>TEMPR</v>
          </cell>
        </row>
        <row r="423">
          <cell r="A423" t="str">
            <v>100</v>
          </cell>
          <cell r="B423" t="str">
            <v>BIENES Y SERVICIOS</v>
          </cell>
          <cell r="C423" t="str">
            <v>GASTOS DE TRANSPORTES</v>
          </cell>
          <cell r="D423" t="str">
            <v>048</v>
          </cell>
          <cell r="E423">
            <v>-69697</v>
          </cell>
          <cell r="F423">
            <v>-515342</v>
          </cell>
          <cell r="G423">
            <v>0</v>
          </cell>
          <cell r="H423">
            <v>0</v>
          </cell>
          <cell r="I423">
            <v>0</v>
          </cell>
          <cell r="J423">
            <v>0</v>
          </cell>
          <cell r="K423">
            <v>0</v>
          </cell>
          <cell r="L423">
            <v>0</v>
          </cell>
          <cell r="M423">
            <v>0</v>
          </cell>
          <cell r="N423">
            <v>0</v>
          </cell>
          <cell r="O423">
            <v>0</v>
          </cell>
          <cell r="P423">
            <v>0</v>
          </cell>
          <cell r="Q423">
            <v>0</v>
          </cell>
          <cell r="R423">
            <v>0</v>
          </cell>
          <cell r="S423">
            <v>0</v>
          </cell>
          <cell r="T423">
            <v>0</v>
          </cell>
          <cell r="U423">
            <v>0</v>
          </cell>
          <cell r="V423">
            <v>0</v>
          </cell>
          <cell r="W423">
            <v>0</v>
          </cell>
          <cell r="X423">
            <v>0</v>
          </cell>
          <cell r="Y423">
            <v>0</v>
          </cell>
          <cell r="Z423">
            <v>0</v>
          </cell>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cell r="AS423">
            <v>0</v>
          </cell>
          <cell r="AT423">
            <v>0</v>
          </cell>
          <cell r="AU423">
            <v>0</v>
          </cell>
          <cell r="AV423">
            <v>0</v>
          </cell>
          <cell r="AW423">
            <v>0</v>
          </cell>
          <cell r="AX423">
            <v>0</v>
          </cell>
          <cell r="AY423">
            <v>0</v>
          </cell>
          <cell r="AZ423">
            <v>0</v>
          </cell>
          <cell r="BA423" t="str">
            <v>EMPRE</v>
          </cell>
        </row>
        <row r="424">
          <cell r="A424" t="str">
            <v>100</v>
          </cell>
          <cell r="B424" t="str">
            <v>BIENES Y SERVICIOS</v>
          </cell>
          <cell r="C424" t="str">
            <v>GASTOS DE TRANSPORTES</v>
          </cell>
          <cell r="D424" t="str">
            <v>048</v>
          </cell>
          <cell r="E424">
            <v>-44840</v>
          </cell>
          <cell r="F424">
            <v>0</v>
          </cell>
          <cell r="G424">
            <v>0</v>
          </cell>
          <cell r="H424">
            <v>0</v>
          </cell>
          <cell r="I424">
            <v>0</v>
          </cell>
          <cell r="J424">
            <v>0</v>
          </cell>
          <cell r="K424">
            <v>0</v>
          </cell>
          <cell r="L424">
            <v>0</v>
          </cell>
          <cell r="M424">
            <v>0</v>
          </cell>
          <cell r="N424">
            <v>0</v>
          </cell>
          <cell r="O424">
            <v>0</v>
          </cell>
          <cell r="P424">
            <v>0</v>
          </cell>
          <cell r="Q424">
            <v>0</v>
          </cell>
          <cell r="R424">
            <v>0</v>
          </cell>
          <cell r="S424">
            <v>0</v>
          </cell>
          <cell r="T424">
            <v>0</v>
          </cell>
          <cell r="U424">
            <v>0</v>
          </cell>
          <cell r="V424">
            <v>0</v>
          </cell>
          <cell r="W424">
            <v>0</v>
          </cell>
          <cell r="X424">
            <v>0</v>
          </cell>
          <cell r="Y424">
            <v>0</v>
          </cell>
          <cell r="Z424">
            <v>0</v>
          </cell>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cell r="AS424">
            <v>0</v>
          </cell>
          <cell r="AT424">
            <v>0</v>
          </cell>
          <cell r="AU424">
            <v>-191400</v>
          </cell>
          <cell r="AV424">
            <v>0</v>
          </cell>
          <cell r="AW424">
            <v>-658186</v>
          </cell>
          <cell r="AX424">
            <v>0</v>
          </cell>
          <cell r="AY424">
            <v>0</v>
          </cell>
          <cell r="AZ424">
            <v>0</v>
          </cell>
          <cell r="BA424" t="str">
            <v>INFOE</v>
          </cell>
        </row>
        <row r="425">
          <cell r="A425" t="str">
            <v>100</v>
          </cell>
          <cell r="B425" t="str">
            <v>BIENES Y SERVICIOS</v>
          </cell>
          <cell r="C425" t="str">
            <v>GASTOS DE TRANSPORTES</v>
          </cell>
          <cell r="D425" t="str">
            <v>048</v>
          </cell>
          <cell r="E425">
            <v>0</v>
          </cell>
          <cell r="F425">
            <v>0</v>
          </cell>
          <cell r="G425">
            <v>0</v>
          </cell>
          <cell r="H425">
            <v>0</v>
          </cell>
          <cell r="I425">
            <v>0</v>
          </cell>
          <cell r="J425">
            <v>0</v>
          </cell>
          <cell r="K425">
            <v>0</v>
          </cell>
          <cell r="L425">
            <v>0</v>
          </cell>
          <cell r="M425">
            <v>0</v>
          </cell>
          <cell r="N425">
            <v>0</v>
          </cell>
          <cell r="O425">
            <v>0</v>
          </cell>
          <cell r="P425">
            <v>0</v>
          </cell>
          <cell r="Q425">
            <v>0</v>
          </cell>
          <cell r="R425">
            <v>0</v>
          </cell>
          <cell r="S425">
            <v>0</v>
          </cell>
          <cell r="T425">
            <v>0</v>
          </cell>
          <cell r="U425">
            <v>0</v>
          </cell>
          <cell r="V425">
            <v>0</v>
          </cell>
          <cell r="W425">
            <v>0</v>
          </cell>
          <cell r="X425">
            <v>0</v>
          </cell>
          <cell r="Y425">
            <v>0</v>
          </cell>
          <cell r="Z425">
            <v>0</v>
          </cell>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-257138</v>
          </cell>
          <cell r="AP425">
            <v>-335960</v>
          </cell>
          <cell r="AQ425">
            <v>-384986</v>
          </cell>
          <cell r="AR425">
            <v>-139100</v>
          </cell>
          <cell r="AS425">
            <v>-126300</v>
          </cell>
          <cell r="AT425">
            <v>-40080</v>
          </cell>
          <cell r="AU425">
            <v>0</v>
          </cell>
          <cell r="AV425">
            <v>0</v>
          </cell>
          <cell r="AW425">
            <v>0</v>
          </cell>
          <cell r="AX425">
            <v>0</v>
          </cell>
          <cell r="AY425">
            <v>0</v>
          </cell>
          <cell r="AZ425">
            <v>0</v>
          </cell>
          <cell r="BA425" t="str">
            <v>PANAL</v>
          </cell>
        </row>
        <row r="426">
          <cell r="A426" t="str">
            <v>100</v>
          </cell>
          <cell r="B426" t="str">
            <v>BIENES Y SERVICIOS</v>
          </cell>
          <cell r="C426" t="str">
            <v>GASTOS DE TRANSPORTES</v>
          </cell>
          <cell r="D426" t="str">
            <v>048</v>
          </cell>
          <cell r="E426">
            <v>-320921</v>
          </cell>
          <cell r="F426">
            <v>-362780</v>
          </cell>
          <cell r="G426">
            <v>0</v>
          </cell>
          <cell r="H426">
            <v>0</v>
          </cell>
          <cell r="I426">
            <v>0</v>
          </cell>
          <cell r="J426">
            <v>0</v>
          </cell>
          <cell r="K426">
            <v>0</v>
          </cell>
          <cell r="L426">
            <v>0</v>
          </cell>
          <cell r="M426">
            <v>0</v>
          </cell>
          <cell r="N426">
            <v>0</v>
          </cell>
          <cell r="O426">
            <v>0</v>
          </cell>
          <cell r="P426">
            <v>0</v>
          </cell>
          <cell r="Q426">
            <v>0</v>
          </cell>
          <cell r="R426">
            <v>0</v>
          </cell>
          <cell r="S426">
            <v>0</v>
          </cell>
          <cell r="T426">
            <v>0</v>
          </cell>
          <cell r="U426">
            <v>0</v>
          </cell>
          <cell r="V426">
            <v>0</v>
          </cell>
          <cell r="W426">
            <v>0</v>
          </cell>
          <cell r="X426">
            <v>0</v>
          </cell>
          <cell r="Y426">
            <v>0</v>
          </cell>
          <cell r="Z426">
            <v>0</v>
          </cell>
          <cell r="AA426">
            <v>0</v>
          </cell>
          <cell r="AB426">
            <v>0</v>
          </cell>
          <cell r="AC426">
            <v>-1286596.9558433739</v>
          </cell>
          <cell r="AD426">
            <v>-1275664.8177216391</v>
          </cell>
          <cell r="AE426">
            <v>-1551694.7173390433</v>
          </cell>
          <cell r="AF426">
            <v>-1420087.5643586859</v>
          </cell>
          <cell r="AG426">
            <v>-1424631.8445646341</v>
          </cell>
          <cell r="AH426">
            <v>-1429333.1296516971</v>
          </cell>
          <cell r="AI426">
            <v>-1503486.1572620198</v>
          </cell>
          <cell r="AJ426">
            <v>-1507846.2671180796</v>
          </cell>
          <cell r="AK426">
            <v>-1512068.23666601</v>
          </cell>
          <cell r="AL426">
            <v>-1654784.5631292074</v>
          </cell>
          <cell r="AM426">
            <v>-1660741.7875564727</v>
          </cell>
          <cell r="AN426">
            <v>-1664395.4194890969</v>
          </cell>
          <cell r="AO426">
            <v>0</v>
          </cell>
          <cell r="AP426">
            <v>0</v>
          </cell>
          <cell r="AQ426">
            <v>0</v>
          </cell>
          <cell r="AR426">
            <v>0</v>
          </cell>
          <cell r="AS426">
            <v>0</v>
          </cell>
          <cell r="AT426">
            <v>0</v>
          </cell>
          <cell r="AU426">
            <v>0</v>
          </cell>
          <cell r="AV426">
            <v>-897740</v>
          </cell>
          <cell r="AW426">
            <v>-534374</v>
          </cell>
          <cell r="AX426">
            <v>-1414900</v>
          </cell>
          <cell r="AY426">
            <v>-860174</v>
          </cell>
          <cell r="AZ426">
            <v>-1401312</v>
          </cell>
          <cell r="BA426" t="str">
            <v>TDATA</v>
          </cell>
        </row>
        <row r="427">
          <cell r="A427" t="str">
            <v>100</v>
          </cell>
          <cell r="B427" t="str">
            <v>BIENES Y SERVICIOS</v>
          </cell>
          <cell r="C427" t="str">
            <v>GASTOS DE TRANSPORTES</v>
          </cell>
          <cell r="D427" t="str">
            <v>048</v>
          </cell>
          <cell r="E427">
            <v>0</v>
          </cell>
          <cell r="F427">
            <v>0</v>
          </cell>
          <cell r="G427">
            <v>0</v>
          </cell>
          <cell r="H427">
            <v>0</v>
          </cell>
          <cell r="I427">
            <v>0</v>
          </cell>
          <cell r="J427">
            <v>0</v>
          </cell>
          <cell r="K427">
            <v>0</v>
          </cell>
          <cell r="L427">
            <v>0</v>
          </cell>
          <cell r="M427">
            <v>0</v>
          </cell>
          <cell r="N427">
            <v>0</v>
          </cell>
          <cell r="O427">
            <v>0</v>
          </cell>
          <cell r="P427">
            <v>0</v>
          </cell>
          <cell r="Q427">
            <v>0</v>
          </cell>
          <cell r="R427">
            <v>0</v>
          </cell>
          <cell r="S427">
            <v>0</v>
          </cell>
          <cell r="T427">
            <v>0</v>
          </cell>
          <cell r="U427">
            <v>0</v>
          </cell>
          <cell r="V427">
            <v>0</v>
          </cell>
          <cell r="W427">
            <v>0</v>
          </cell>
          <cell r="X427">
            <v>0</v>
          </cell>
          <cell r="Y427">
            <v>0</v>
          </cell>
          <cell r="Z427">
            <v>0</v>
          </cell>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-348196</v>
          </cell>
          <cell r="AP427">
            <v>-157886</v>
          </cell>
          <cell r="AQ427">
            <v>-210896</v>
          </cell>
          <cell r="AR427">
            <v>-678916</v>
          </cell>
          <cell r="AS427">
            <v>-209258</v>
          </cell>
          <cell r="AT427">
            <v>0</v>
          </cell>
          <cell r="AU427">
            <v>0</v>
          </cell>
          <cell r="AV427">
            <v>0</v>
          </cell>
          <cell r="AW427">
            <v>0</v>
          </cell>
          <cell r="AX427">
            <v>0</v>
          </cell>
          <cell r="AY427">
            <v>0</v>
          </cell>
          <cell r="AZ427">
            <v>0</v>
          </cell>
          <cell r="BA427" t="str">
            <v>TECNO</v>
          </cell>
        </row>
        <row r="428">
          <cell r="A428" t="str">
            <v>100</v>
          </cell>
          <cell r="B428" t="str">
            <v>BIENES Y SERVICIOS</v>
          </cell>
          <cell r="C428" t="str">
            <v>GASTOS DE TRANSPORTES</v>
          </cell>
          <cell r="D428" t="str">
            <v>048</v>
          </cell>
          <cell r="E428">
            <v>0</v>
          </cell>
          <cell r="F428">
            <v>-16910</v>
          </cell>
          <cell r="G428">
            <v>0</v>
          </cell>
          <cell r="H428">
            <v>0</v>
          </cell>
          <cell r="I428">
            <v>0</v>
          </cell>
          <cell r="J428">
            <v>0</v>
          </cell>
          <cell r="K428">
            <v>0</v>
          </cell>
          <cell r="L428">
            <v>0</v>
          </cell>
          <cell r="M428">
            <v>0</v>
          </cell>
          <cell r="N428">
            <v>0</v>
          </cell>
          <cell r="O428">
            <v>0</v>
          </cell>
          <cell r="P428">
            <v>0</v>
          </cell>
          <cell r="Q428">
            <v>0</v>
          </cell>
          <cell r="R428">
            <v>0</v>
          </cell>
          <cell r="S428">
            <v>0</v>
          </cell>
          <cell r="T428">
            <v>0</v>
          </cell>
          <cell r="U428">
            <v>0</v>
          </cell>
          <cell r="V428">
            <v>0</v>
          </cell>
          <cell r="W428">
            <v>0</v>
          </cell>
          <cell r="X428">
            <v>0</v>
          </cell>
          <cell r="Y428">
            <v>0</v>
          </cell>
          <cell r="Z428">
            <v>0</v>
          </cell>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cell r="AS428">
            <v>0</v>
          </cell>
          <cell r="AT428">
            <v>0</v>
          </cell>
          <cell r="AU428">
            <v>0</v>
          </cell>
          <cell r="AV428">
            <v>0</v>
          </cell>
          <cell r="AW428">
            <v>0</v>
          </cell>
          <cell r="AX428">
            <v>0</v>
          </cell>
          <cell r="AY428">
            <v>0</v>
          </cell>
          <cell r="AZ428">
            <v>0</v>
          </cell>
          <cell r="BA428" t="str">
            <v>TELEM</v>
          </cell>
        </row>
        <row r="429">
          <cell r="A429" t="str">
            <v>100</v>
          </cell>
          <cell r="B429" t="str">
            <v>BIENES Y SERVICIOS</v>
          </cell>
          <cell r="C429" t="str">
            <v>GASTOS DE TRANSPORTES</v>
          </cell>
          <cell r="D429" t="str">
            <v>048</v>
          </cell>
          <cell r="E429">
            <v>-14910</v>
          </cell>
          <cell r="F429">
            <v>14910</v>
          </cell>
          <cell r="G429">
            <v>0</v>
          </cell>
          <cell r="H429">
            <v>0</v>
          </cell>
          <cell r="I429">
            <v>0</v>
          </cell>
          <cell r="J429">
            <v>0</v>
          </cell>
          <cell r="K429">
            <v>0</v>
          </cell>
          <cell r="L429">
            <v>0</v>
          </cell>
          <cell r="M429">
            <v>0</v>
          </cell>
          <cell r="N429">
            <v>0</v>
          </cell>
          <cell r="O429">
            <v>0</v>
          </cell>
          <cell r="P429">
            <v>0</v>
          </cell>
          <cell r="Q429">
            <v>0</v>
          </cell>
          <cell r="R429">
            <v>0</v>
          </cell>
          <cell r="S429">
            <v>0</v>
          </cell>
          <cell r="T429">
            <v>0</v>
          </cell>
          <cell r="U429">
            <v>0</v>
          </cell>
          <cell r="V429">
            <v>0</v>
          </cell>
          <cell r="W429">
            <v>0</v>
          </cell>
          <cell r="X429">
            <v>0</v>
          </cell>
          <cell r="Y429">
            <v>0</v>
          </cell>
          <cell r="Z429">
            <v>0</v>
          </cell>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cell r="AS429">
            <v>0</v>
          </cell>
          <cell r="AT429">
            <v>0</v>
          </cell>
          <cell r="AU429">
            <v>0</v>
          </cell>
          <cell r="AV429">
            <v>0</v>
          </cell>
          <cell r="AW429">
            <v>0</v>
          </cell>
          <cell r="AX429">
            <v>0</v>
          </cell>
          <cell r="AY429">
            <v>0</v>
          </cell>
          <cell r="AZ429">
            <v>0</v>
          </cell>
          <cell r="BA429" t="str">
            <v>TELEO</v>
          </cell>
        </row>
        <row r="430">
          <cell r="A430" t="str">
            <v>100</v>
          </cell>
          <cell r="B430" t="str">
            <v>BIENES Y SERVICIOS</v>
          </cell>
          <cell r="C430" t="str">
            <v>GASTOS DE TRANSPORTES</v>
          </cell>
          <cell r="D430" t="str">
            <v>048</v>
          </cell>
          <cell r="E430">
            <v>-84607</v>
          </cell>
          <cell r="F430">
            <v>-500432</v>
          </cell>
          <cell r="G430">
            <v>0</v>
          </cell>
          <cell r="H430">
            <v>0</v>
          </cell>
          <cell r="I430">
            <v>0</v>
          </cell>
          <cell r="J430">
            <v>0</v>
          </cell>
          <cell r="K430">
            <v>0</v>
          </cell>
          <cell r="L430">
            <v>0</v>
          </cell>
          <cell r="M430">
            <v>0</v>
          </cell>
          <cell r="N430">
            <v>0</v>
          </cell>
          <cell r="O430">
            <v>0</v>
          </cell>
          <cell r="P430">
            <v>0</v>
          </cell>
          <cell r="Q430">
            <v>0</v>
          </cell>
          <cell r="R430">
            <v>0</v>
          </cell>
          <cell r="S430">
            <v>0</v>
          </cell>
          <cell r="T430">
            <v>0</v>
          </cell>
          <cell r="U430">
            <v>0</v>
          </cell>
          <cell r="V430">
            <v>0</v>
          </cell>
          <cell r="W430">
            <v>0</v>
          </cell>
          <cell r="X430">
            <v>0</v>
          </cell>
          <cell r="Y430">
            <v>0</v>
          </cell>
          <cell r="Z430">
            <v>0</v>
          </cell>
          <cell r="AA430">
            <v>0</v>
          </cell>
          <cell r="AB430">
            <v>0</v>
          </cell>
          <cell r="AC430">
            <v>-3431493.658927883</v>
          </cell>
          <cell r="AD430">
            <v>-5653576.0020806603</v>
          </cell>
          <cell r="AE430">
            <v>-1426563.6245780464</v>
          </cell>
          <cell r="AF430">
            <v>-6080898.4002949968</v>
          </cell>
          <cell r="AG430">
            <v>-8841150.7156589795</v>
          </cell>
          <cell r="AH430">
            <v>-4799670.1685316507</v>
          </cell>
          <cell r="AI430">
            <v>-5057796.4301952813</v>
          </cell>
          <cell r="AJ430">
            <v>-5326087.2418349888</v>
          </cell>
          <cell r="AK430">
            <v>-5608050.3004177362</v>
          </cell>
          <cell r="AL430">
            <v>-5906118.1738849385</v>
          </cell>
          <cell r="AM430">
            <v>-6223749.2092764722</v>
          </cell>
          <cell r="AN430">
            <v>-6550901.0971454857</v>
          </cell>
          <cell r="AO430">
            <v>-6155390</v>
          </cell>
          <cell r="AP430">
            <v>-9982588</v>
          </cell>
          <cell r="AQ430">
            <v>-4834524</v>
          </cell>
          <cell r="AR430">
            <v>-13077480</v>
          </cell>
          <cell r="AS430">
            <v>-14338674</v>
          </cell>
          <cell r="AT430">
            <v>-2771588</v>
          </cell>
          <cell r="AU430">
            <v>-11999308</v>
          </cell>
          <cell r="AV430">
            <v>-7300464</v>
          </cell>
          <cell r="AW430">
            <v>-4535238</v>
          </cell>
          <cell r="AX430">
            <v>-8109894</v>
          </cell>
          <cell r="AY430">
            <v>-3141420</v>
          </cell>
          <cell r="AZ430">
            <v>-8158048</v>
          </cell>
          <cell r="BA430" t="str">
            <v>TEMPR</v>
          </cell>
        </row>
        <row r="431">
          <cell r="A431" t="str">
            <v>100</v>
          </cell>
          <cell r="B431" t="str">
            <v>BIENES Y SERVICIOS</v>
          </cell>
          <cell r="C431" t="str">
            <v>GASTOS GENERALES</v>
          </cell>
          <cell r="D431" t="str">
            <v>078</v>
          </cell>
          <cell r="E431">
            <v>0</v>
          </cell>
          <cell r="F431">
            <v>0</v>
          </cell>
          <cell r="G431">
            <v>0</v>
          </cell>
          <cell r="H431">
            <v>0</v>
          </cell>
          <cell r="I431">
            <v>0</v>
          </cell>
          <cell r="J431">
            <v>0</v>
          </cell>
          <cell r="K431">
            <v>0</v>
          </cell>
          <cell r="L431">
            <v>0</v>
          </cell>
          <cell r="M431">
            <v>0</v>
          </cell>
          <cell r="N431">
            <v>0</v>
          </cell>
          <cell r="O431">
            <v>0</v>
          </cell>
          <cell r="P431">
            <v>0</v>
          </cell>
          <cell r="Q431">
            <v>0</v>
          </cell>
          <cell r="R431">
            <v>0</v>
          </cell>
          <cell r="S431">
            <v>0</v>
          </cell>
          <cell r="T431">
            <v>0</v>
          </cell>
          <cell r="U431">
            <v>0</v>
          </cell>
          <cell r="V431">
            <v>0</v>
          </cell>
          <cell r="W431">
            <v>0</v>
          </cell>
          <cell r="X431">
            <v>0</v>
          </cell>
          <cell r="Y431">
            <v>0</v>
          </cell>
          <cell r="Z431">
            <v>0</v>
          </cell>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-144744</v>
          </cell>
          <cell r="AP431">
            <v>-38972</v>
          </cell>
          <cell r="AQ431">
            <v>386344</v>
          </cell>
          <cell r="AR431">
            <v>-602592</v>
          </cell>
          <cell r="AS431">
            <v>-502590</v>
          </cell>
          <cell r="AT431">
            <v>-126542</v>
          </cell>
          <cell r="AU431">
            <v>-93120</v>
          </cell>
          <cell r="AV431">
            <v>-1605670</v>
          </cell>
          <cell r="AW431">
            <v>-2495972</v>
          </cell>
          <cell r="AX431">
            <v>35870</v>
          </cell>
          <cell r="AY431">
            <v>-1862642</v>
          </cell>
          <cell r="AZ431">
            <v>-400000</v>
          </cell>
          <cell r="BA431" t="str">
            <v>INFOE</v>
          </cell>
        </row>
        <row r="432">
          <cell r="A432" t="str">
            <v>100</v>
          </cell>
          <cell r="B432" t="str">
            <v>BIENES Y SERVICIOS</v>
          </cell>
          <cell r="C432" t="str">
            <v>GASTOS GENERALES</v>
          </cell>
          <cell r="D432" t="str">
            <v>078</v>
          </cell>
          <cell r="E432">
            <v>-49887</v>
          </cell>
          <cell r="F432">
            <v>0</v>
          </cell>
          <cell r="G432">
            <v>0</v>
          </cell>
          <cell r="H432">
            <v>0</v>
          </cell>
          <cell r="I432">
            <v>0</v>
          </cell>
          <cell r="J432">
            <v>0</v>
          </cell>
          <cell r="K432">
            <v>0</v>
          </cell>
          <cell r="L432">
            <v>0</v>
          </cell>
          <cell r="M432">
            <v>0</v>
          </cell>
          <cell r="N432">
            <v>0</v>
          </cell>
          <cell r="O432">
            <v>0</v>
          </cell>
          <cell r="P432">
            <v>0</v>
          </cell>
          <cell r="Q432">
            <v>0</v>
          </cell>
          <cell r="R432">
            <v>0</v>
          </cell>
          <cell r="S432">
            <v>0</v>
          </cell>
          <cell r="T432">
            <v>0</v>
          </cell>
          <cell r="U432">
            <v>0</v>
          </cell>
          <cell r="V432">
            <v>0</v>
          </cell>
          <cell r="W432">
            <v>0</v>
          </cell>
          <cell r="X432">
            <v>0</v>
          </cell>
          <cell r="Y432">
            <v>0</v>
          </cell>
          <cell r="Z432">
            <v>0</v>
          </cell>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-1531668</v>
          </cell>
          <cell r="AP432">
            <v>-1941896</v>
          </cell>
          <cell r="AQ432">
            <v>-62508</v>
          </cell>
          <cell r="AR432">
            <v>-455518</v>
          </cell>
          <cell r="AS432">
            <v>-309836</v>
          </cell>
          <cell r="AT432">
            <v>-154598</v>
          </cell>
          <cell r="AU432">
            <v>-215868</v>
          </cell>
          <cell r="AV432">
            <v>0</v>
          </cell>
          <cell r="AW432">
            <v>-133430</v>
          </cell>
          <cell r="AX432">
            <v>-134910</v>
          </cell>
          <cell r="AY432">
            <v>0</v>
          </cell>
          <cell r="AZ432">
            <v>-131640</v>
          </cell>
          <cell r="BA432" t="str">
            <v>PANAL</v>
          </cell>
        </row>
        <row r="433">
          <cell r="A433" t="str">
            <v>100</v>
          </cell>
          <cell r="B433" t="str">
            <v>BIENES Y SERVICIOS</v>
          </cell>
          <cell r="C433" t="str">
            <v>GASTOS GENERALES</v>
          </cell>
          <cell r="D433" t="str">
            <v>078</v>
          </cell>
          <cell r="E433">
            <v>-19298</v>
          </cell>
          <cell r="F433">
            <v>0</v>
          </cell>
          <cell r="G433">
            <v>0</v>
          </cell>
          <cell r="H433">
            <v>0</v>
          </cell>
          <cell r="I433">
            <v>0</v>
          </cell>
          <cell r="J433">
            <v>0</v>
          </cell>
          <cell r="K433">
            <v>0</v>
          </cell>
          <cell r="L433">
            <v>0</v>
          </cell>
          <cell r="M433">
            <v>0</v>
          </cell>
          <cell r="N433">
            <v>0</v>
          </cell>
          <cell r="O433">
            <v>0</v>
          </cell>
          <cell r="P433">
            <v>0</v>
          </cell>
          <cell r="Q433">
            <v>0</v>
          </cell>
          <cell r="R433">
            <v>0</v>
          </cell>
          <cell r="S433">
            <v>0</v>
          </cell>
          <cell r="T433">
            <v>0</v>
          </cell>
          <cell r="U433">
            <v>0</v>
          </cell>
          <cell r="V433">
            <v>0</v>
          </cell>
          <cell r="W433">
            <v>0</v>
          </cell>
          <cell r="X433">
            <v>0</v>
          </cell>
          <cell r="Y433">
            <v>0</v>
          </cell>
          <cell r="Z433">
            <v>0</v>
          </cell>
          <cell r="AA433">
            <v>0</v>
          </cell>
          <cell r="AB433">
            <v>0</v>
          </cell>
          <cell r="AC433">
            <v>-426412.51548387099</v>
          </cell>
          <cell r="AD433">
            <v>-427435.90552103223</v>
          </cell>
          <cell r="AE433">
            <v>-429019.47211755265</v>
          </cell>
          <cell r="AF433">
            <v>-516572.8912249608</v>
          </cell>
          <cell r="AG433">
            <v>-518225.92447688087</v>
          </cell>
          <cell r="AH433">
            <v>-519936.07002765452</v>
          </cell>
          <cell r="AI433">
            <v>-565509.24646968348</v>
          </cell>
          <cell r="AJ433">
            <v>-567149.22328444547</v>
          </cell>
          <cell r="AK433">
            <v>-568737.24110964185</v>
          </cell>
          <cell r="AL433">
            <v>-657950.9259895857</v>
          </cell>
          <cell r="AM433">
            <v>-660319.54932314833</v>
          </cell>
          <cell r="AN433">
            <v>-661772.2523316592</v>
          </cell>
          <cell r="AO433">
            <v>0</v>
          </cell>
          <cell r="AP433">
            <v>0</v>
          </cell>
          <cell r="AQ433">
            <v>0</v>
          </cell>
          <cell r="AR433">
            <v>0</v>
          </cell>
          <cell r="AS433">
            <v>0</v>
          </cell>
          <cell r="AT433">
            <v>0</v>
          </cell>
          <cell r="AU433">
            <v>0</v>
          </cell>
          <cell r="AV433">
            <v>0</v>
          </cell>
          <cell r="AW433">
            <v>0</v>
          </cell>
          <cell r="AX433">
            <v>0</v>
          </cell>
          <cell r="AY433">
            <v>0</v>
          </cell>
          <cell r="AZ433">
            <v>0</v>
          </cell>
          <cell r="BA433" t="str">
            <v>TDATA</v>
          </cell>
        </row>
        <row r="434">
          <cell r="A434" t="str">
            <v>100</v>
          </cell>
          <cell r="B434" t="str">
            <v>BIENES Y SERVICIOS</v>
          </cell>
          <cell r="C434" t="str">
            <v>GASTOS GENERALES</v>
          </cell>
          <cell r="D434" t="str">
            <v>078</v>
          </cell>
          <cell r="E434">
            <v>0</v>
          </cell>
          <cell r="F434">
            <v>0</v>
          </cell>
          <cell r="G434">
            <v>0</v>
          </cell>
          <cell r="H434">
            <v>0</v>
          </cell>
          <cell r="I434">
            <v>0</v>
          </cell>
          <cell r="J434">
            <v>0</v>
          </cell>
          <cell r="K434">
            <v>0</v>
          </cell>
          <cell r="L434">
            <v>0</v>
          </cell>
          <cell r="M434">
            <v>0</v>
          </cell>
          <cell r="N434">
            <v>0</v>
          </cell>
          <cell r="O434">
            <v>0</v>
          </cell>
          <cell r="P434">
            <v>0</v>
          </cell>
          <cell r="Q434">
            <v>0</v>
          </cell>
          <cell r="R434">
            <v>0</v>
          </cell>
          <cell r="S434">
            <v>0</v>
          </cell>
          <cell r="T434">
            <v>0</v>
          </cell>
          <cell r="U434">
            <v>0</v>
          </cell>
          <cell r="V434">
            <v>0</v>
          </cell>
          <cell r="W434">
            <v>0</v>
          </cell>
          <cell r="X434">
            <v>0</v>
          </cell>
          <cell r="Y434">
            <v>0</v>
          </cell>
          <cell r="Z434">
            <v>0</v>
          </cell>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-23271322</v>
          </cell>
          <cell r="AS434">
            <v>-72000</v>
          </cell>
          <cell r="AT434">
            <v>0</v>
          </cell>
          <cell r="AU434">
            <v>0</v>
          </cell>
          <cell r="AV434">
            <v>0</v>
          </cell>
          <cell r="AW434">
            <v>0</v>
          </cell>
          <cell r="AX434">
            <v>0</v>
          </cell>
          <cell r="AY434">
            <v>0</v>
          </cell>
          <cell r="AZ434">
            <v>0</v>
          </cell>
          <cell r="BA434" t="str">
            <v>TDCTA</v>
          </cell>
        </row>
        <row r="435">
          <cell r="A435" t="str">
            <v>100</v>
          </cell>
          <cell r="B435" t="str">
            <v>BIENES Y SERVICIOS</v>
          </cell>
          <cell r="C435" t="str">
            <v>GASTOS GENERALES</v>
          </cell>
          <cell r="D435" t="str">
            <v>078</v>
          </cell>
          <cell r="E435">
            <v>0</v>
          </cell>
          <cell r="F435">
            <v>0</v>
          </cell>
          <cell r="G435">
            <v>0</v>
          </cell>
          <cell r="H435">
            <v>0</v>
          </cell>
          <cell r="I435">
            <v>0</v>
          </cell>
          <cell r="J435">
            <v>0</v>
          </cell>
          <cell r="K435">
            <v>0</v>
          </cell>
          <cell r="L435">
            <v>0</v>
          </cell>
          <cell r="M435">
            <v>0</v>
          </cell>
          <cell r="N435">
            <v>0</v>
          </cell>
          <cell r="O435">
            <v>0</v>
          </cell>
          <cell r="P435">
            <v>0</v>
          </cell>
          <cell r="Q435">
            <v>0</v>
          </cell>
          <cell r="R435">
            <v>0</v>
          </cell>
          <cell r="S435">
            <v>0</v>
          </cell>
          <cell r="T435">
            <v>0</v>
          </cell>
          <cell r="U435">
            <v>0</v>
          </cell>
          <cell r="V435">
            <v>0</v>
          </cell>
          <cell r="W435">
            <v>0</v>
          </cell>
          <cell r="X435">
            <v>0</v>
          </cell>
          <cell r="Y435">
            <v>0</v>
          </cell>
          <cell r="Z435">
            <v>0</v>
          </cell>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-1944210</v>
          </cell>
          <cell r="AP435">
            <v>-2671080</v>
          </cell>
          <cell r="AQ435">
            <v>-103404</v>
          </cell>
          <cell r="AR435">
            <v>-1236684</v>
          </cell>
          <cell r="AS435">
            <v>-1384134</v>
          </cell>
          <cell r="AT435">
            <v>-83462</v>
          </cell>
          <cell r="AU435">
            <v>27726</v>
          </cell>
          <cell r="AV435">
            <v>0</v>
          </cell>
          <cell r="AW435">
            <v>0</v>
          </cell>
          <cell r="AX435">
            <v>66868</v>
          </cell>
          <cell r="AY435">
            <v>0</v>
          </cell>
          <cell r="AZ435">
            <v>-20408</v>
          </cell>
          <cell r="BA435" t="str">
            <v>TECNO</v>
          </cell>
        </row>
        <row r="436">
          <cell r="A436" t="str">
            <v>100</v>
          </cell>
          <cell r="B436" t="str">
            <v>BIENES Y SERVICIOS</v>
          </cell>
          <cell r="C436" t="str">
            <v>GASTOS GENERALES</v>
          </cell>
          <cell r="D436" t="str">
            <v>078</v>
          </cell>
          <cell r="E436">
            <v>0</v>
          </cell>
          <cell r="F436">
            <v>-100350</v>
          </cell>
          <cell r="G436">
            <v>0</v>
          </cell>
          <cell r="H436">
            <v>0</v>
          </cell>
          <cell r="I436">
            <v>0</v>
          </cell>
          <cell r="J436">
            <v>0</v>
          </cell>
          <cell r="K436">
            <v>0</v>
          </cell>
          <cell r="L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cell r="AS436">
            <v>0</v>
          </cell>
          <cell r="AT436">
            <v>0</v>
          </cell>
          <cell r="AU436">
            <v>0</v>
          </cell>
          <cell r="AV436">
            <v>0</v>
          </cell>
          <cell r="AW436">
            <v>0</v>
          </cell>
          <cell r="AX436">
            <v>0</v>
          </cell>
          <cell r="AY436">
            <v>0</v>
          </cell>
          <cell r="AZ436">
            <v>0</v>
          </cell>
          <cell r="BA436" t="str">
            <v>TELEM</v>
          </cell>
        </row>
        <row r="437">
          <cell r="A437" t="str">
            <v>100</v>
          </cell>
          <cell r="B437" t="str">
            <v>BIENES Y SERVICIOS</v>
          </cell>
          <cell r="C437" t="str">
            <v>GASTOS GENERALES</v>
          </cell>
          <cell r="D437" t="str">
            <v>078</v>
          </cell>
          <cell r="E437">
            <v>0</v>
          </cell>
          <cell r="F437">
            <v>0</v>
          </cell>
          <cell r="G437">
            <v>0</v>
          </cell>
          <cell r="H437">
            <v>0</v>
          </cell>
          <cell r="I437">
            <v>0</v>
          </cell>
          <cell r="J437">
            <v>0</v>
          </cell>
          <cell r="K437">
            <v>0</v>
          </cell>
          <cell r="L437">
            <v>0</v>
          </cell>
          <cell r="M437">
            <v>0</v>
          </cell>
          <cell r="N437">
            <v>0</v>
          </cell>
          <cell r="O437">
            <v>0</v>
          </cell>
          <cell r="P437">
            <v>0</v>
          </cell>
          <cell r="Q437">
            <v>0</v>
          </cell>
          <cell r="R437">
            <v>0</v>
          </cell>
          <cell r="S437">
            <v>0</v>
          </cell>
          <cell r="T437">
            <v>0</v>
          </cell>
          <cell r="U437">
            <v>0</v>
          </cell>
          <cell r="V437">
            <v>0</v>
          </cell>
          <cell r="W437">
            <v>0</v>
          </cell>
          <cell r="X437">
            <v>0</v>
          </cell>
          <cell r="Y437">
            <v>0</v>
          </cell>
          <cell r="Z437">
            <v>0</v>
          </cell>
          <cell r="AA437">
            <v>0</v>
          </cell>
          <cell r="AB437">
            <v>0</v>
          </cell>
          <cell r="AC437">
            <v>-813.6953767877651</v>
          </cell>
          <cell r="AD437">
            <v>-10614073.394252414</v>
          </cell>
          <cell r="AE437">
            <v>-40394.809962894127</v>
          </cell>
          <cell r="AF437">
            <v>-181779.75093718147</v>
          </cell>
          <cell r="AG437">
            <v>132089.90440259519</v>
          </cell>
          <cell r="AH437">
            <v>-17724.482273894268</v>
          </cell>
          <cell r="AI437">
            <v>-18677.704930584307</v>
          </cell>
          <cell r="AJ437">
            <v>-19668.463788627152</v>
          </cell>
          <cell r="AK437">
            <v>-20709.712261597069</v>
          </cell>
          <cell r="AL437">
            <v>-21810.433468300951</v>
          </cell>
          <cell r="AM437">
            <v>-22983.398580226181</v>
          </cell>
          <cell r="AN437">
            <v>-24185.66015995781</v>
          </cell>
          <cell r="AO437">
            <v>0</v>
          </cell>
          <cell r="AP437">
            <v>0</v>
          </cell>
          <cell r="AQ437">
            <v>0</v>
          </cell>
          <cell r="AR437">
            <v>0</v>
          </cell>
          <cell r="AS437">
            <v>0</v>
          </cell>
          <cell r="AT437">
            <v>0</v>
          </cell>
          <cell r="AU437">
            <v>0</v>
          </cell>
          <cell r="AV437">
            <v>0</v>
          </cell>
          <cell r="AW437">
            <v>0</v>
          </cell>
          <cell r="AX437">
            <v>0</v>
          </cell>
          <cell r="AY437">
            <v>0</v>
          </cell>
          <cell r="AZ437">
            <v>0</v>
          </cell>
          <cell r="BA437" t="str">
            <v>TEMPR</v>
          </cell>
        </row>
        <row r="438">
          <cell r="A438" t="str">
            <v>100</v>
          </cell>
          <cell r="B438" t="str">
            <v>BIENES Y SERVICIOS</v>
          </cell>
          <cell r="C438" t="str">
            <v>GASTOS OPER. ASUNTOS PUBLICOS</v>
          </cell>
          <cell r="D438" t="str">
            <v>06P</v>
          </cell>
          <cell r="E438">
            <v>0</v>
          </cell>
          <cell r="F438">
            <v>0</v>
          </cell>
          <cell r="G438">
            <v>0</v>
          </cell>
          <cell r="H438">
            <v>0</v>
          </cell>
          <cell r="I438">
            <v>0</v>
          </cell>
          <cell r="J438">
            <v>0</v>
          </cell>
          <cell r="K438">
            <v>0</v>
          </cell>
          <cell r="L438">
            <v>0</v>
          </cell>
          <cell r="M438">
            <v>0</v>
          </cell>
          <cell r="N438">
            <v>0</v>
          </cell>
          <cell r="O438">
            <v>0</v>
          </cell>
          <cell r="P438">
            <v>0</v>
          </cell>
          <cell r="Q438">
            <v>0</v>
          </cell>
          <cell r="R438">
            <v>0</v>
          </cell>
          <cell r="S438">
            <v>0</v>
          </cell>
          <cell r="T438">
            <v>0</v>
          </cell>
          <cell r="U438">
            <v>0</v>
          </cell>
          <cell r="V438">
            <v>0</v>
          </cell>
          <cell r="W438">
            <v>0</v>
          </cell>
          <cell r="X438">
            <v>0</v>
          </cell>
          <cell r="Y438">
            <v>0</v>
          </cell>
          <cell r="Z438">
            <v>0</v>
          </cell>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cell r="AS438">
            <v>0</v>
          </cell>
          <cell r="AT438">
            <v>-56448</v>
          </cell>
          <cell r="AU438">
            <v>0</v>
          </cell>
          <cell r="AV438">
            <v>0</v>
          </cell>
          <cell r="AW438">
            <v>0</v>
          </cell>
          <cell r="AX438">
            <v>0</v>
          </cell>
          <cell r="AY438">
            <v>0</v>
          </cell>
          <cell r="AZ438">
            <v>0</v>
          </cell>
          <cell r="BA438" t="str">
            <v>TEMPR</v>
          </cell>
        </row>
        <row r="439">
          <cell r="A439" t="str">
            <v>100</v>
          </cell>
          <cell r="B439" t="str">
            <v>BIENES Y SERVICIOS</v>
          </cell>
          <cell r="C439" t="str">
            <v>GTO. MEJORAS EN INM. ARRENDADO</v>
          </cell>
          <cell r="D439" t="str">
            <v>087</v>
          </cell>
          <cell r="E439">
            <v>0</v>
          </cell>
          <cell r="F439">
            <v>0</v>
          </cell>
          <cell r="G439">
            <v>0</v>
          </cell>
          <cell r="H439">
            <v>0</v>
          </cell>
          <cell r="I439">
            <v>0</v>
          </cell>
          <cell r="J439">
            <v>0</v>
          </cell>
          <cell r="K439">
            <v>0</v>
          </cell>
          <cell r="L439">
            <v>0</v>
          </cell>
          <cell r="M439">
            <v>0</v>
          </cell>
          <cell r="N439">
            <v>0</v>
          </cell>
          <cell r="O439">
            <v>0</v>
          </cell>
          <cell r="P439">
            <v>0</v>
          </cell>
          <cell r="Q439">
            <v>0</v>
          </cell>
          <cell r="R439">
            <v>0</v>
          </cell>
          <cell r="S439">
            <v>0</v>
          </cell>
          <cell r="T439">
            <v>0</v>
          </cell>
          <cell r="U439">
            <v>0</v>
          </cell>
          <cell r="V439">
            <v>0</v>
          </cell>
          <cell r="W439">
            <v>0</v>
          </cell>
          <cell r="X439">
            <v>0</v>
          </cell>
          <cell r="Y439">
            <v>0</v>
          </cell>
          <cell r="Z439">
            <v>0</v>
          </cell>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cell r="AS439">
            <v>0</v>
          </cell>
          <cell r="AT439">
            <v>-1957354</v>
          </cell>
          <cell r="AU439">
            <v>0</v>
          </cell>
          <cell r="AV439">
            <v>0</v>
          </cell>
          <cell r="AW439">
            <v>0</v>
          </cell>
          <cell r="AX439">
            <v>0</v>
          </cell>
          <cell r="AY439">
            <v>0</v>
          </cell>
          <cell r="AZ439">
            <v>0</v>
          </cell>
          <cell r="BA439" t="str">
            <v>TDCTA</v>
          </cell>
        </row>
        <row r="440">
          <cell r="A440" t="str">
            <v>100</v>
          </cell>
          <cell r="B440" t="str">
            <v>BIENES Y SERVICIOS</v>
          </cell>
          <cell r="C440" t="str">
            <v>GTO. MEJORAS EN INM. ARRENDADO</v>
          </cell>
          <cell r="D440" t="str">
            <v>087</v>
          </cell>
          <cell r="E440">
            <v>0</v>
          </cell>
          <cell r="F440">
            <v>0</v>
          </cell>
          <cell r="G440">
            <v>0</v>
          </cell>
          <cell r="H440">
            <v>0</v>
          </cell>
          <cell r="I440">
            <v>0</v>
          </cell>
          <cell r="J440">
            <v>0</v>
          </cell>
          <cell r="K440">
            <v>0</v>
          </cell>
          <cell r="L440">
            <v>0</v>
          </cell>
          <cell r="M440">
            <v>0</v>
          </cell>
          <cell r="N440">
            <v>0</v>
          </cell>
          <cell r="O440">
            <v>0</v>
          </cell>
          <cell r="P440">
            <v>0</v>
          </cell>
          <cell r="Q440">
            <v>0</v>
          </cell>
          <cell r="R440">
            <v>0</v>
          </cell>
          <cell r="S440">
            <v>0</v>
          </cell>
          <cell r="T440">
            <v>0</v>
          </cell>
          <cell r="U440">
            <v>0</v>
          </cell>
          <cell r="V440">
            <v>0</v>
          </cell>
          <cell r="W440">
            <v>0</v>
          </cell>
          <cell r="X440">
            <v>0</v>
          </cell>
          <cell r="Y440">
            <v>0</v>
          </cell>
          <cell r="Z440">
            <v>0</v>
          </cell>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cell r="AS440">
            <v>0</v>
          </cell>
          <cell r="AT440">
            <v>-1957354</v>
          </cell>
          <cell r="AU440">
            <v>0</v>
          </cell>
          <cell r="AV440">
            <v>0</v>
          </cell>
          <cell r="AW440">
            <v>0</v>
          </cell>
          <cell r="AX440">
            <v>0</v>
          </cell>
          <cell r="AY440">
            <v>0</v>
          </cell>
          <cell r="AZ440">
            <v>0</v>
          </cell>
          <cell r="BA440" t="str">
            <v>TECNO</v>
          </cell>
        </row>
        <row r="441">
          <cell r="A441" t="str">
            <v>100</v>
          </cell>
          <cell r="B441" t="str">
            <v>BIENES Y SERVICIOS</v>
          </cell>
          <cell r="C441" t="str">
            <v>GTOS.DE REPRESENTAC. DEL DIREC</v>
          </cell>
          <cell r="D441" t="str">
            <v>025</v>
          </cell>
          <cell r="E441">
            <v>0</v>
          </cell>
          <cell r="F441">
            <v>0</v>
          </cell>
          <cell r="G441">
            <v>0</v>
          </cell>
          <cell r="H441">
            <v>0</v>
          </cell>
          <cell r="I441">
            <v>0</v>
          </cell>
          <cell r="J441">
            <v>0</v>
          </cell>
          <cell r="K441">
            <v>0</v>
          </cell>
          <cell r="L441">
            <v>0</v>
          </cell>
          <cell r="M441">
            <v>0</v>
          </cell>
          <cell r="N441">
            <v>0</v>
          </cell>
          <cell r="O441">
            <v>0</v>
          </cell>
          <cell r="P441">
            <v>0</v>
          </cell>
          <cell r="Q441">
            <v>0</v>
          </cell>
          <cell r="R441">
            <v>0</v>
          </cell>
          <cell r="S441">
            <v>0</v>
          </cell>
          <cell r="T441">
            <v>0</v>
          </cell>
          <cell r="U441">
            <v>0</v>
          </cell>
          <cell r="V441">
            <v>0</v>
          </cell>
          <cell r="W441">
            <v>0</v>
          </cell>
          <cell r="X441">
            <v>0</v>
          </cell>
          <cell r="Y441">
            <v>0</v>
          </cell>
          <cell r="Z441">
            <v>0</v>
          </cell>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-4000</v>
          </cell>
          <cell r="AQ441">
            <v>0</v>
          </cell>
          <cell r="AR441">
            <v>-124980</v>
          </cell>
          <cell r="AS441">
            <v>0</v>
          </cell>
          <cell r="AT441">
            <v>-5000</v>
          </cell>
          <cell r="AU441">
            <v>0</v>
          </cell>
          <cell r="AV441">
            <v>0</v>
          </cell>
          <cell r="AW441">
            <v>0</v>
          </cell>
          <cell r="AX441">
            <v>0</v>
          </cell>
          <cell r="AY441">
            <v>0</v>
          </cell>
          <cell r="AZ441">
            <v>0</v>
          </cell>
          <cell r="BA441" t="str">
            <v>INFOE</v>
          </cell>
        </row>
        <row r="442">
          <cell r="A442" t="str">
            <v>100</v>
          </cell>
          <cell r="B442" t="str">
            <v>BIENES Y SERVICIOS</v>
          </cell>
          <cell r="C442" t="str">
            <v>GTOS.DE REPRESENTAC. DEL DIREC</v>
          </cell>
          <cell r="D442" t="str">
            <v>025</v>
          </cell>
          <cell r="E442">
            <v>0</v>
          </cell>
          <cell r="F442">
            <v>0</v>
          </cell>
          <cell r="G442">
            <v>0</v>
          </cell>
          <cell r="H442">
            <v>0</v>
          </cell>
          <cell r="I442">
            <v>0</v>
          </cell>
          <cell r="J442">
            <v>0</v>
          </cell>
          <cell r="K442">
            <v>0</v>
          </cell>
          <cell r="L442">
            <v>0</v>
          </cell>
          <cell r="M442">
            <v>0</v>
          </cell>
          <cell r="N442">
            <v>0</v>
          </cell>
          <cell r="O442">
            <v>0</v>
          </cell>
          <cell r="P442">
            <v>0</v>
          </cell>
          <cell r="Q442">
            <v>0</v>
          </cell>
          <cell r="R442">
            <v>0</v>
          </cell>
          <cell r="S442">
            <v>0</v>
          </cell>
          <cell r="T442">
            <v>0</v>
          </cell>
          <cell r="U442">
            <v>0</v>
          </cell>
          <cell r="V442">
            <v>0</v>
          </cell>
          <cell r="W442">
            <v>0</v>
          </cell>
          <cell r="X442">
            <v>0</v>
          </cell>
          <cell r="Y442">
            <v>0</v>
          </cell>
          <cell r="Z442">
            <v>0</v>
          </cell>
          <cell r="AA442">
            <v>0</v>
          </cell>
          <cell r="AB442">
            <v>0</v>
          </cell>
          <cell r="AC442">
            <v>0</v>
          </cell>
          <cell r="AD442">
            <v>0</v>
          </cell>
          <cell r="AE442">
            <v>0</v>
          </cell>
          <cell r="AF442">
            <v>-5316725.7890723497</v>
          </cell>
          <cell r="AG442">
            <v>0</v>
          </cell>
          <cell r="AH442">
            <v>-1070268.1302651307</v>
          </cell>
          <cell r="AI442">
            <v>-1127827.1503107895</v>
          </cell>
          <cell r="AJ442">
            <v>-1187652.7414990261</v>
          </cell>
          <cell r="AK442">
            <v>-1250527.0776339842</v>
          </cell>
          <cell r="AL442">
            <v>-1316992.5918102302</v>
          </cell>
          <cell r="AM442">
            <v>-1387820.4533977844</v>
          </cell>
          <cell r="AN442">
            <v>-1460417.3413150227</v>
          </cell>
          <cell r="AO442">
            <v>0</v>
          </cell>
          <cell r="AP442">
            <v>0</v>
          </cell>
          <cell r="AQ442">
            <v>0</v>
          </cell>
          <cell r="AR442">
            <v>-9566000</v>
          </cell>
          <cell r="AS442">
            <v>0</v>
          </cell>
          <cell r="AT442">
            <v>0</v>
          </cell>
          <cell r="AU442">
            <v>0</v>
          </cell>
          <cell r="AV442">
            <v>0</v>
          </cell>
          <cell r="AW442">
            <v>0</v>
          </cell>
          <cell r="AX442">
            <v>0</v>
          </cell>
          <cell r="AY442">
            <v>0</v>
          </cell>
          <cell r="AZ442">
            <v>0</v>
          </cell>
          <cell r="BA442" t="str">
            <v>TEMPR</v>
          </cell>
        </row>
        <row r="443">
          <cell r="A443" t="str">
            <v>100</v>
          </cell>
          <cell r="B443" t="str">
            <v>BIENES Y SERVICIOS</v>
          </cell>
          <cell r="C443" t="str">
            <v>HONORARIOS</v>
          </cell>
          <cell r="D443" t="str">
            <v>020</v>
          </cell>
          <cell r="E443">
            <v>-65556</v>
          </cell>
          <cell r="F443">
            <v>0</v>
          </cell>
          <cell r="G443">
            <v>0</v>
          </cell>
          <cell r="H443">
            <v>0</v>
          </cell>
          <cell r="I443">
            <v>0</v>
          </cell>
          <cell r="J443">
            <v>0</v>
          </cell>
          <cell r="K443">
            <v>0</v>
          </cell>
          <cell r="L443">
            <v>0</v>
          </cell>
          <cell r="M443">
            <v>0</v>
          </cell>
          <cell r="N443">
            <v>0</v>
          </cell>
          <cell r="O443">
            <v>0</v>
          </cell>
          <cell r="P443">
            <v>0</v>
          </cell>
          <cell r="Q443">
            <v>0</v>
          </cell>
          <cell r="R443">
            <v>0</v>
          </cell>
          <cell r="S443">
            <v>0</v>
          </cell>
          <cell r="T443">
            <v>0</v>
          </cell>
          <cell r="U443">
            <v>0</v>
          </cell>
          <cell r="V443">
            <v>0</v>
          </cell>
          <cell r="W443">
            <v>0</v>
          </cell>
          <cell r="X443">
            <v>0</v>
          </cell>
          <cell r="Y443">
            <v>0</v>
          </cell>
          <cell r="Z443">
            <v>0</v>
          </cell>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cell r="AS443">
            <v>0</v>
          </cell>
          <cell r="AT443">
            <v>0</v>
          </cell>
          <cell r="AU443">
            <v>0</v>
          </cell>
          <cell r="AV443">
            <v>0</v>
          </cell>
          <cell r="AW443">
            <v>0</v>
          </cell>
          <cell r="AX443">
            <v>0</v>
          </cell>
          <cell r="AY443">
            <v>0</v>
          </cell>
          <cell r="AZ443">
            <v>0</v>
          </cell>
          <cell r="BA443" t="str">
            <v>DATA</v>
          </cell>
        </row>
        <row r="444">
          <cell r="A444" t="str">
            <v>100</v>
          </cell>
          <cell r="B444" t="str">
            <v>BIENES Y SERVICIOS</v>
          </cell>
          <cell r="C444" t="str">
            <v>HONORARIOS</v>
          </cell>
          <cell r="D444" t="str">
            <v>020</v>
          </cell>
          <cell r="E444">
            <v>-777568</v>
          </cell>
          <cell r="F444">
            <v>-244155</v>
          </cell>
          <cell r="G444">
            <v>0</v>
          </cell>
          <cell r="H444">
            <v>0</v>
          </cell>
          <cell r="I444">
            <v>0</v>
          </cell>
          <cell r="J444">
            <v>0</v>
          </cell>
          <cell r="K444">
            <v>0</v>
          </cell>
          <cell r="L444">
            <v>0</v>
          </cell>
          <cell r="M444">
            <v>0</v>
          </cell>
          <cell r="N444">
            <v>0</v>
          </cell>
          <cell r="O444">
            <v>0</v>
          </cell>
          <cell r="P444">
            <v>0</v>
          </cell>
          <cell r="Q444">
            <v>0</v>
          </cell>
          <cell r="R444">
            <v>0</v>
          </cell>
          <cell r="S444">
            <v>0</v>
          </cell>
          <cell r="T444">
            <v>0</v>
          </cell>
          <cell r="U444">
            <v>0</v>
          </cell>
          <cell r="V444">
            <v>0</v>
          </cell>
          <cell r="W444">
            <v>0</v>
          </cell>
          <cell r="X444">
            <v>0</v>
          </cell>
          <cell r="Y444">
            <v>0</v>
          </cell>
          <cell r="Z444">
            <v>0</v>
          </cell>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cell r="AS444">
            <v>0</v>
          </cell>
          <cell r="AT444">
            <v>0</v>
          </cell>
          <cell r="AU444">
            <v>0</v>
          </cell>
          <cell r="AV444">
            <v>0</v>
          </cell>
          <cell r="AW444">
            <v>0</v>
          </cell>
          <cell r="AX444">
            <v>0</v>
          </cell>
          <cell r="AY444">
            <v>0</v>
          </cell>
          <cell r="AZ444">
            <v>0</v>
          </cell>
          <cell r="BA444" t="str">
            <v>EMPRE</v>
          </cell>
        </row>
        <row r="445">
          <cell r="A445" t="str">
            <v>100</v>
          </cell>
          <cell r="B445" t="str">
            <v>BIENES Y SERVICIOS</v>
          </cell>
          <cell r="C445" t="str">
            <v>HONORARIOS</v>
          </cell>
          <cell r="D445" t="str">
            <v>020</v>
          </cell>
          <cell r="E445">
            <v>-1963645</v>
          </cell>
          <cell r="F445">
            <v>-1068930</v>
          </cell>
          <cell r="G445">
            <v>0</v>
          </cell>
          <cell r="H445">
            <v>0</v>
          </cell>
          <cell r="I445">
            <v>0</v>
          </cell>
          <cell r="J445">
            <v>0</v>
          </cell>
          <cell r="K445">
            <v>0</v>
          </cell>
          <cell r="L445">
            <v>0</v>
          </cell>
          <cell r="M445">
            <v>0</v>
          </cell>
          <cell r="N445">
            <v>0</v>
          </cell>
          <cell r="O445">
            <v>0</v>
          </cell>
          <cell r="P445">
            <v>0</v>
          </cell>
          <cell r="Q445">
            <v>0</v>
          </cell>
          <cell r="R445">
            <v>0</v>
          </cell>
          <cell r="S445">
            <v>0</v>
          </cell>
          <cell r="T445">
            <v>0</v>
          </cell>
          <cell r="U445">
            <v>0</v>
          </cell>
          <cell r="V445">
            <v>0</v>
          </cell>
          <cell r="W445">
            <v>0</v>
          </cell>
          <cell r="X445">
            <v>0</v>
          </cell>
          <cell r="Y445">
            <v>0</v>
          </cell>
          <cell r="Z445">
            <v>0</v>
          </cell>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-7884772</v>
          </cell>
          <cell r="AP445">
            <v>-4869614</v>
          </cell>
          <cell r="AQ445">
            <v>-4091836</v>
          </cell>
          <cell r="AR445">
            <v>-3291836</v>
          </cell>
          <cell r="AS445">
            <v>-3528874</v>
          </cell>
          <cell r="AT445">
            <v>-3625170</v>
          </cell>
          <cell r="AU445">
            <v>-2057864</v>
          </cell>
          <cell r="AV445">
            <v>-1077080</v>
          </cell>
          <cell r="AW445">
            <v>-1811110</v>
          </cell>
          <cell r="AX445">
            <v>-620582</v>
          </cell>
          <cell r="AY445">
            <v>-444444</v>
          </cell>
          <cell r="AZ445">
            <v>-1244444</v>
          </cell>
          <cell r="BA445" t="str">
            <v>INFOE</v>
          </cell>
        </row>
        <row r="446">
          <cell r="A446" t="str">
            <v>100</v>
          </cell>
          <cell r="B446" t="str">
            <v>BIENES Y SERVICIOS</v>
          </cell>
          <cell r="C446" t="str">
            <v>HONORARIOS</v>
          </cell>
          <cell r="D446" t="str">
            <v>020</v>
          </cell>
          <cell r="E446">
            <v>0</v>
          </cell>
          <cell r="F446">
            <v>-250000</v>
          </cell>
          <cell r="G446">
            <v>0</v>
          </cell>
          <cell r="H446">
            <v>0</v>
          </cell>
          <cell r="I446">
            <v>0</v>
          </cell>
          <cell r="J446">
            <v>0</v>
          </cell>
          <cell r="K446">
            <v>0</v>
          </cell>
          <cell r="L446">
            <v>0</v>
          </cell>
          <cell r="M446">
            <v>0</v>
          </cell>
          <cell r="N446">
            <v>0</v>
          </cell>
          <cell r="O446">
            <v>0</v>
          </cell>
          <cell r="P446">
            <v>0</v>
          </cell>
          <cell r="Q446">
            <v>0</v>
          </cell>
          <cell r="R446">
            <v>0</v>
          </cell>
          <cell r="S446">
            <v>0</v>
          </cell>
          <cell r="T446">
            <v>0</v>
          </cell>
          <cell r="U446">
            <v>0</v>
          </cell>
          <cell r="V446">
            <v>0</v>
          </cell>
          <cell r="W446">
            <v>0</v>
          </cell>
          <cell r="X446">
            <v>0</v>
          </cell>
          <cell r="Y446">
            <v>0</v>
          </cell>
          <cell r="Z446">
            <v>0</v>
          </cell>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-4981468</v>
          </cell>
          <cell r="AP446">
            <v>-4982718</v>
          </cell>
          <cell r="AQ446">
            <v>-5226114</v>
          </cell>
          <cell r="AR446">
            <v>-6013850</v>
          </cell>
          <cell r="AS446">
            <v>-8516610</v>
          </cell>
          <cell r="AT446">
            <v>-6510222</v>
          </cell>
          <cell r="AU446">
            <v>1440646</v>
          </cell>
          <cell r="AV446">
            <v>-8879432</v>
          </cell>
          <cell r="AW446">
            <v>-6347998</v>
          </cell>
          <cell r="AX446">
            <v>-6016476</v>
          </cell>
          <cell r="AY446">
            <v>-10292966</v>
          </cell>
          <cell r="AZ446">
            <v>0</v>
          </cell>
          <cell r="BA446" t="str">
            <v>PANAL</v>
          </cell>
        </row>
        <row r="447">
          <cell r="A447" t="str">
            <v>100</v>
          </cell>
          <cell r="B447" t="str">
            <v>BIENES Y SERVICIOS</v>
          </cell>
          <cell r="C447" t="str">
            <v>HONORARIOS</v>
          </cell>
          <cell r="D447" t="str">
            <v>020</v>
          </cell>
          <cell r="E447">
            <v>-93662665</v>
          </cell>
          <cell r="F447">
            <v>28256867</v>
          </cell>
          <cell r="G447">
            <v>0</v>
          </cell>
          <cell r="H447">
            <v>0</v>
          </cell>
          <cell r="I447">
            <v>0</v>
          </cell>
          <cell r="J447">
            <v>0</v>
          </cell>
          <cell r="K447">
            <v>0</v>
          </cell>
          <cell r="L447">
            <v>0</v>
          </cell>
          <cell r="M447">
            <v>0</v>
          </cell>
          <cell r="N447">
            <v>0</v>
          </cell>
          <cell r="O447">
            <v>0</v>
          </cell>
          <cell r="P447">
            <v>0</v>
          </cell>
          <cell r="Q447">
            <v>0</v>
          </cell>
          <cell r="R447">
            <v>0</v>
          </cell>
          <cell r="S447">
            <v>0</v>
          </cell>
          <cell r="T447">
            <v>0</v>
          </cell>
          <cell r="U447">
            <v>0</v>
          </cell>
          <cell r="V447">
            <v>0</v>
          </cell>
          <cell r="W447">
            <v>0</v>
          </cell>
          <cell r="X447">
            <v>0</v>
          </cell>
          <cell r="Y447">
            <v>0</v>
          </cell>
          <cell r="Z447">
            <v>0</v>
          </cell>
          <cell r="AA447">
            <v>0</v>
          </cell>
          <cell r="AB447">
            <v>0</v>
          </cell>
          <cell r="AC447">
            <v>-4696793.1656749109</v>
          </cell>
          <cell r="AD447">
            <v>-4861238.6563693034</v>
          </cell>
          <cell r="AE447">
            <v>-4879018.1009528134</v>
          </cell>
          <cell r="AF447">
            <v>-5689879.956560743</v>
          </cell>
          <cell r="AG447">
            <v>-5862689.5785305919</v>
          </cell>
          <cell r="AH447">
            <v>-7795086.8311309153</v>
          </cell>
          <cell r="AI447">
            <v>-6384568.3599326108</v>
          </cell>
          <cell r="AJ447">
            <v>-6246961.5668233708</v>
          </cell>
          <cell r="AK447">
            <v>-6264453.0592104755</v>
          </cell>
          <cell r="AL447">
            <v>-9497859.364807941</v>
          </cell>
          <cell r="AM447">
            <v>-7273201.9671214586</v>
          </cell>
          <cell r="AN447">
            <v>-7289203.0114491256</v>
          </cell>
          <cell r="AO447">
            <v>0</v>
          </cell>
          <cell r="AP447">
            <v>-600000</v>
          </cell>
          <cell r="AQ447">
            <v>0</v>
          </cell>
          <cell r="AR447">
            <v>-15618558</v>
          </cell>
          <cell r="AS447">
            <v>-6953022</v>
          </cell>
          <cell r="AT447">
            <v>-111308</v>
          </cell>
          <cell r="AU447">
            <v>-11647704</v>
          </cell>
          <cell r="AV447">
            <v>-16665214</v>
          </cell>
          <cell r="AW447">
            <v>-25817314</v>
          </cell>
          <cell r="AX447">
            <v>-24587090</v>
          </cell>
          <cell r="AY447">
            <v>-20650768</v>
          </cell>
          <cell r="AZ447">
            <v>-102148304</v>
          </cell>
          <cell r="BA447" t="str">
            <v>TDATA</v>
          </cell>
        </row>
        <row r="448">
          <cell r="A448" t="str">
            <v>100</v>
          </cell>
          <cell r="B448" t="str">
            <v>BIENES Y SERVICIOS</v>
          </cell>
          <cell r="C448" t="str">
            <v>HONORARIOS</v>
          </cell>
          <cell r="D448" t="str">
            <v>020</v>
          </cell>
          <cell r="E448">
            <v>0</v>
          </cell>
          <cell r="F448">
            <v>0</v>
          </cell>
          <cell r="G448">
            <v>0</v>
          </cell>
          <cell r="H448">
            <v>0</v>
          </cell>
          <cell r="I448">
            <v>0</v>
          </cell>
          <cell r="J448">
            <v>0</v>
          </cell>
          <cell r="K448">
            <v>0</v>
          </cell>
          <cell r="L448">
            <v>0</v>
          </cell>
          <cell r="M448">
            <v>0</v>
          </cell>
          <cell r="N448">
            <v>0</v>
          </cell>
          <cell r="O448">
            <v>0</v>
          </cell>
          <cell r="P448">
            <v>0</v>
          </cell>
          <cell r="Q448">
            <v>0</v>
          </cell>
          <cell r="R448">
            <v>0</v>
          </cell>
          <cell r="S448">
            <v>0</v>
          </cell>
          <cell r="T448">
            <v>0</v>
          </cell>
          <cell r="U448">
            <v>0</v>
          </cell>
          <cell r="V448">
            <v>0</v>
          </cell>
          <cell r="W448">
            <v>0</v>
          </cell>
          <cell r="X448">
            <v>0</v>
          </cell>
          <cell r="Y448">
            <v>0</v>
          </cell>
          <cell r="Z448">
            <v>0</v>
          </cell>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-133332</v>
          </cell>
          <cell r="AR448">
            <v>-254700</v>
          </cell>
          <cell r="AS448">
            <v>0</v>
          </cell>
          <cell r="AT448">
            <v>0</v>
          </cell>
          <cell r="AU448">
            <v>0</v>
          </cell>
          <cell r="AV448">
            <v>0</v>
          </cell>
          <cell r="AW448">
            <v>0</v>
          </cell>
          <cell r="AX448">
            <v>-888888</v>
          </cell>
          <cell r="AY448">
            <v>0</v>
          </cell>
          <cell r="AZ448">
            <v>0</v>
          </cell>
          <cell r="BA448" t="str">
            <v>TDCTA</v>
          </cell>
        </row>
        <row r="449">
          <cell r="A449" t="str">
            <v>100</v>
          </cell>
          <cell r="B449" t="str">
            <v>BIENES Y SERVICIOS</v>
          </cell>
          <cell r="C449" t="str">
            <v>HONORARIOS</v>
          </cell>
          <cell r="D449" t="str">
            <v>020</v>
          </cell>
          <cell r="E449">
            <v>0</v>
          </cell>
          <cell r="F449">
            <v>-777777</v>
          </cell>
          <cell r="G449">
            <v>0</v>
          </cell>
          <cell r="H449">
            <v>0</v>
          </cell>
          <cell r="I449">
            <v>0</v>
          </cell>
          <cell r="J449">
            <v>0</v>
          </cell>
          <cell r="K449">
            <v>0</v>
          </cell>
          <cell r="L449">
            <v>0</v>
          </cell>
          <cell r="M449">
            <v>0</v>
          </cell>
          <cell r="N449">
            <v>0</v>
          </cell>
          <cell r="O449">
            <v>0</v>
          </cell>
          <cell r="P449">
            <v>0</v>
          </cell>
          <cell r="Q449">
            <v>0</v>
          </cell>
          <cell r="R449">
            <v>0</v>
          </cell>
          <cell r="S449">
            <v>0</v>
          </cell>
          <cell r="T449">
            <v>0</v>
          </cell>
          <cell r="U449">
            <v>0</v>
          </cell>
          <cell r="V449">
            <v>0</v>
          </cell>
          <cell r="W449">
            <v>0</v>
          </cell>
          <cell r="X449">
            <v>0</v>
          </cell>
          <cell r="Y449">
            <v>0</v>
          </cell>
          <cell r="Z449">
            <v>0</v>
          </cell>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-2392122</v>
          </cell>
          <cell r="AP449">
            <v>-1555554</v>
          </cell>
          <cell r="AQ449">
            <v>-2268182</v>
          </cell>
          <cell r="AR449">
            <v>-1555554</v>
          </cell>
          <cell r="AS449">
            <v>-3133330</v>
          </cell>
          <cell r="AT449">
            <v>-3044442</v>
          </cell>
          <cell r="AU449">
            <v>-2482556</v>
          </cell>
          <cell r="AV449">
            <v>-2560678</v>
          </cell>
          <cell r="AW449">
            <v>-2444442</v>
          </cell>
          <cell r="AX449">
            <v>-2444442</v>
          </cell>
          <cell r="AY449">
            <v>-2246754</v>
          </cell>
          <cell r="AZ449">
            <v>-864360</v>
          </cell>
          <cell r="BA449" t="str">
            <v>TECNO</v>
          </cell>
        </row>
        <row r="450">
          <cell r="A450" t="str">
            <v>100</v>
          </cell>
          <cell r="B450" t="str">
            <v>BIENES Y SERVICIOS</v>
          </cell>
          <cell r="C450" t="str">
            <v>HONORARIOS</v>
          </cell>
          <cell r="D450" t="str">
            <v>020</v>
          </cell>
          <cell r="E450">
            <v>0</v>
          </cell>
          <cell r="F450">
            <v>630000</v>
          </cell>
          <cell r="G450">
            <v>0</v>
          </cell>
          <cell r="H450">
            <v>0</v>
          </cell>
          <cell r="I450">
            <v>0</v>
          </cell>
          <cell r="J450">
            <v>0</v>
          </cell>
          <cell r="K450">
            <v>0</v>
          </cell>
          <cell r="L450">
            <v>0</v>
          </cell>
          <cell r="M450">
            <v>0</v>
          </cell>
          <cell r="N450">
            <v>0</v>
          </cell>
          <cell r="O450">
            <v>0</v>
          </cell>
          <cell r="P450">
            <v>0</v>
          </cell>
          <cell r="Q450">
            <v>0</v>
          </cell>
          <cell r="R450">
            <v>0</v>
          </cell>
          <cell r="S450">
            <v>0</v>
          </cell>
          <cell r="T450">
            <v>0</v>
          </cell>
          <cell r="U450">
            <v>0</v>
          </cell>
          <cell r="V450">
            <v>0</v>
          </cell>
          <cell r="W450">
            <v>0</v>
          </cell>
          <cell r="X450">
            <v>0</v>
          </cell>
          <cell r="Y450">
            <v>0</v>
          </cell>
          <cell r="Z450">
            <v>0</v>
          </cell>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cell r="AS450">
            <v>0</v>
          </cell>
          <cell r="AT450">
            <v>0</v>
          </cell>
          <cell r="AU450">
            <v>0</v>
          </cell>
          <cell r="AV450">
            <v>0</v>
          </cell>
          <cell r="AW450">
            <v>0</v>
          </cell>
          <cell r="AX450">
            <v>0</v>
          </cell>
          <cell r="AY450">
            <v>0</v>
          </cell>
          <cell r="AZ450">
            <v>0</v>
          </cell>
          <cell r="BA450" t="str">
            <v>TELEM</v>
          </cell>
        </row>
        <row r="451">
          <cell r="A451" t="str">
            <v>100</v>
          </cell>
          <cell r="B451" t="str">
            <v>BIENES Y SERVICIOS</v>
          </cell>
          <cell r="C451" t="str">
            <v>HONORARIOS</v>
          </cell>
          <cell r="D451" t="str">
            <v>020</v>
          </cell>
          <cell r="E451">
            <v>630000</v>
          </cell>
          <cell r="F451">
            <v>-630000</v>
          </cell>
          <cell r="G451">
            <v>0</v>
          </cell>
          <cell r="H451">
            <v>0</v>
          </cell>
          <cell r="I451">
            <v>0</v>
          </cell>
          <cell r="J451">
            <v>0</v>
          </cell>
          <cell r="K451">
            <v>0</v>
          </cell>
          <cell r="L451">
            <v>0</v>
          </cell>
          <cell r="M451">
            <v>0</v>
          </cell>
          <cell r="N451">
            <v>0</v>
          </cell>
          <cell r="O451">
            <v>0</v>
          </cell>
          <cell r="P451">
            <v>0</v>
          </cell>
          <cell r="Q451">
            <v>0</v>
          </cell>
          <cell r="R451">
            <v>0</v>
          </cell>
          <cell r="S451">
            <v>0</v>
          </cell>
          <cell r="T451">
            <v>0</v>
          </cell>
          <cell r="U451">
            <v>0</v>
          </cell>
          <cell r="V451">
            <v>0</v>
          </cell>
          <cell r="W451">
            <v>0</v>
          </cell>
          <cell r="X451">
            <v>0</v>
          </cell>
          <cell r="Y451">
            <v>0</v>
          </cell>
          <cell r="Z451">
            <v>0</v>
          </cell>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cell r="AS451">
            <v>0</v>
          </cell>
          <cell r="AT451">
            <v>0</v>
          </cell>
          <cell r="AU451">
            <v>0</v>
          </cell>
          <cell r="AV451">
            <v>0</v>
          </cell>
          <cell r="AW451">
            <v>0</v>
          </cell>
          <cell r="AX451">
            <v>0</v>
          </cell>
          <cell r="AY451">
            <v>0</v>
          </cell>
          <cell r="AZ451">
            <v>0</v>
          </cell>
          <cell r="BA451" t="str">
            <v>TELEO</v>
          </cell>
        </row>
        <row r="452">
          <cell r="A452" t="str">
            <v>100</v>
          </cell>
          <cell r="B452" t="str">
            <v>BIENES Y SERVICIOS</v>
          </cell>
          <cell r="C452" t="str">
            <v>HONORARIOS</v>
          </cell>
          <cell r="D452" t="str">
            <v>020</v>
          </cell>
          <cell r="E452">
            <v>-213124</v>
          </cell>
          <cell r="F452">
            <v>-874155</v>
          </cell>
          <cell r="G452">
            <v>0</v>
          </cell>
          <cell r="H452">
            <v>0</v>
          </cell>
          <cell r="I452">
            <v>0</v>
          </cell>
          <cell r="J452">
            <v>0</v>
          </cell>
          <cell r="K452">
            <v>0</v>
          </cell>
          <cell r="L452">
            <v>0</v>
          </cell>
          <cell r="M452">
            <v>0</v>
          </cell>
          <cell r="N452">
            <v>0</v>
          </cell>
          <cell r="O452">
            <v>0</v>
          </cell>
          <cell r="P452">
            <v>0</v>
          </cell>
          <cell r="Q452">
            <v>0</v>
          </cell>
          <cell r="R452">
            <v>0</v>
          </cell>
          <cell r="S452">
            <v>0</v>
          </cell>
          <cell r="T452">
            <v>0</v>
          </cell>
          <cell r="U452">
            <v>0</v>
          </cell>
          <cell r="V452">
            <v>0</v>
          </cell>
          <cell r="W452">
            <v>0</v>
          </cell>
          <cell r="X452">
            <v>0</v>
          </cell>
          <cell r="Y452">
            <v>0</v>
          </cell>
          <cell r="Z452">
            <v>0</v>
          </cell>
          <cell r="AA452">
            <v>0</v>
          </cell>
          <cell r="AB452">
            <v>0</v>
          </cell>
          <cell r="AC452">
            <v>-946850.11607348826</v>
          </cell>
          <cell r="AD452">
            <v>-1559988.0477333739</v>
          </cell>
          <cell r="AE452">
            <v>-393630.8988954848</v>
          </cell>
          <cell r="AF452">
            <v>-1677898.8768259326</v>
          </cell>
          <cell r="AG452">
            <v>-2439533.7463512532</v>
          </cell>
          <cell r="AH452">
            <v>-1324370.2911601858</v>
          </cell>
          <cell r="AI452">
            <v>-1395594.9254187802</v>
          </cell>
          <cell r="AJ452">
            <v>-1469624.2582376192</v>
          </cell>
          <cell r="AK452">
            <v>-1547426.1664687193</v>
          </cell>
          <cell r="AL452">
            <v>-1629671.8672165317</v>
          </cell>
          <cell r="AM452">
            <v>-1717315.6202354373</v>
          </cell>
          <cell r="AN452">
            <v>-1807586.4567256949</v>
          </cell>
          <cell r="AO452">
            <v>-3527140</v>
          </cell>
          <cell r="AP452">
            <v>-2742802</v>
          </cell>
          <cell r="AQ452">
            <v>-7865222</v>
          </cell>
          <cell r="AR452">
            <v>-8894012</v>
          </cell>
          <cell r="AS452">
            <v>-6993322</v>
          </cell>
          <cell r="AT452">
            <v>-200278</v>
          </cell>
          <cell r="AU452">
            <v>-3275368</v>
          </cell>
          <cell r="AV452">
            <v>-2231582</v>
          </cell>
          <cell r="AW452">
            <v>-8879260</v>
          </cell>
          <cell r="AX452">
            <v>-2965340</v>
          </cell>
          <cell r="AY452">
            <v>627778</v>
          </cell>
          <cell r="AZ452">
            <v>-12368102</v>
          </cell>
          <cell r="BA452" t="str">
            <v>TEMPR</v>
          </cell>
        </row>
        <row r="453">
          <cell r="A453" t="str">
            <v>100</v>
          </cell>
          <cell r="B453" t="str">
            <v>BIENES Y SERVICIOS</v>
          </cell>
          <cell r="C453" t="str">
            <v>IMPTO. CHEQUES</v>
          </cell>
          <cell r="D453" t="str">
            <v>05F</v>
          </cell>
          <cell r="E453">
            <v>0</v>
          </cell>
          <cell r="F453">
            <v>-6450</v>
          </cell>
          <cell r="G453">
            <v>0</v>
          </cell>
          <cell r="H453">
            <v>0</v>
          </cell>
          <cell r="I453">
            <v>0</v>
          </cell>
          <cell r="J453">
            <v>0</v>
          </cell>
          <cell r="K453">
            <v>0</v>
          </cell>
          <cell r="L453">
            <v>0</v>
          </cell>
          <cell r="M453">
            <v>0</v>
          </cell>
          <cell r="N453">
            <v>0</v>
          </cell>
          <cell r="O453">
            <v>0</v>
          </cell>
          <cell r="P453">
            <v>0</v>
          </cell>
          <cell r="Q453">
            <v>0</v>
          </cell>
          <cell r="R453">
            <v>0</v>
          </cell>
          <cell r="S453">
            <v>0</v>
          </cell>
          <cell r="T453">
            <v>0</v>
          </cell>
          <cell r="U453">
            <v>0</v>
          </cell>
          <cell r="V453">
            <v>0</v>
          </cell>
          <cell r="W453">
            <v>0</v>
          </cell>
          <cell r="X453">
            <v>0</v>
          </cell>
          <cell r="Y453">
            <v>0</v>
          </cell>
          <cell r="Z453">
            <v>0</v>
          </cell>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-12700</v>
          </cell>
          <cell r="AS453">
            <v>0</v>
          </cell>
          <cell r="AT453">
            <v>0</v>
          </cell>
          <cell r="AU453">
            <v>0</v>
          </cell>
          <cell r="AV453">
            <v>0</v>
          </cell>
          <cell r="AW453">
            <v>0</v>
          </cell>
          <cell r="AX453">
            <v>0</v>
          </cell>
          <cell r="AY453">
            <v>0</v>
          </cell>
          <cell r="AZ453">
            <v>-12900</v>
          </cell>
          <cell r="BA453" t="str">
            <v>COMUN</v>
          </cell>
        </row>
        <row r="454">
          <cell r="A454" t="str">
            <v>100</v>
          </cell>
          <cell r="B454" t="str">
            <v>BIENES Y SERVICIOS</v>
          </cell>
          <cell r="C454" t="str">
            <v>IMPTO. CHEQUES</v>
          </cell>
          <cell r="D454" t="str">
            <v>05F</v>
          </cell>
          <cell r="E454">
            <v>-39150</v>
          </cell>
          <cell r="F454">
            <v>-4620</v>
          </cell>
          <cell r="G454">
            <v>0</v>
          </cell>
          <cell r="H454">
            <v>0</v>
          </cell>
          <cell r="I454">
            <v>0</v>
          </cell>
          <cell r="J454">
            <v>0</v>
          </cell>
          <cell r="K454">
            <v>0</v>
          </cell>
          <cell r="L454">
            <v>0</v>
          </cell>
          <cell r="M454">
            <v>0</v>
          </cell>
          <cell r="N454">
            <v>0</v>
          </cell>
          <cell r="O454">
            <v>0</v>
          </cell>
          <cell r="P454">
            <v>0</v>
          </cell>
          <cell r="Q454">
            <v>0</v>
          </cell>
          <cell r="R454">
            <v>0</v>
          </cell>
          <cell r="S454">
            <v>0</v>
          </cell>
          <cell r="T454">
            <v>0</v>
          </cell>
          <cell r="U454">
            <v>0</v>
          </cell>
          <cell r="V454">
            <v>0</v>
          </cell>
          <cell r="W454">
            <v>0</v>
          </cell>
          <cell r="X454">
            <v>0</v>
          </cell>
          <cell r="Y454">
            <v>0</v>
          </cell>
          <cell r="Z454">
            <v>0</v>
          </cell>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cell r="AS454">
            <v>0</v>
          </cell>
          <cell r="AT454">
            <v>0</v>
          </cell>
          <cell r="AU454">
            <v>0</v>
          </cell>
          <cell r="AV454">
            <v>0</v>
          </cell>
          <cell r="AW454">
            <v>0</v>
          </cell>
          <cell r="AX454">
            <v>0</v>
          </cell>
          <cell r="AY454">
            <v>0</v>
          </cell>
          <cell r="AZ454">
            <v>0</v>
          </cell>
          <cell r="BA454" t="str">
            <v>DATA</v>
          </cell>
        </row>
        <row r="455">
          <cell r="A455" t="str">
            <v>100</v>
          </cell>
          <cell r="B455" t="str">
            <v>BIENES Y SERVICIOS</v>
          </cell>
          <cell r="C455" t="str">
            <v>IMPTO. CHEQUES</v>
          </cell>
          <cell r="D455" t="str">
            <v>05F</v>
          </cell>
          <cell r="E455">
            <v>-4620</v>
          </cell>
          <cell r="F455">
            <v>0</v>
          </cell>
          <cell r="G455">
            <v>0</v>
          </cell>
          <cell r="H455">
            <v>0</v>
          </cell>
          <cell r="I455">
            <v>0</v>
          </cell>
          <cell r="J455">
            <v>0</v>
          </cell>
          <cell r="K455">
            <v>0</v>
          </cell>
          <cell r="L455">
            <v>0</v>
          </cell>
          <cell r="M455">
            <v>0</v>
          </cell>
          <cell r="N455">
            <v>0</v>
          </cell>
          <cell r="O455">
            <v>0</v>
          </cell>
          <cell r="P455">
            <v>0</v>
          </cell>
          <cell r="Q455">
            <v>0</v>
          </cell>
          <cell r="R455">
            <v>0</v>
          </cell>
          <cell r="S455">
            <v>0</v>
          </cell>
          <cell r="T455">
            <v>0</v>
          </cell>
          <cell r="U455">
            <v>0</v>
          </cell>
          <cell r="V455">
            <v>0</v>
          </cell>
          <cell r="W455">
            <v>0</v>
          </cell>
          <cell r="X455">
            <v>0</v>
          </cell>
          <cell r="Y455">
            <v>0</v>
          </cell>
          <cell r="Z455">
            <v>0</v>
          </cell>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0</v>
          </cell>
          <cell r="AS455">
            <v>0</v>
          </cell>
          <cell r="AT455">
            <v>0</v>
          </cell>
          <cell r="AU455">
            <v>0</v>
          </cell>
          <cell r="AV455">
            <v>0</v>
          </cell>
          <cell r="AW455">
            <v>0</v>
          </cell>
          <cell r="AX455">
            <v>-9030</v>
          </cell>
          <cell r="AY455">
            <v>-9030</v>
          </cell>
          <cell r="AZ455">
            <v>0</v>
          </cell>
          <cell r="BA455" t="str">
            <v>INFOE</v>
          </cell>
        </row>
        <row r="456">
          <cell r="A456" t="str">
            <v>100</v>
          </cell>
          <cell r="B456" t="str">
            <v>BIENES Y SERVICIOS</v>
          </cell>
          <cell r="C456" t="str">
            <v>IMPTO. CHEQUES</v>
          </cell>
          <cell r="D456" t="str">
            <v>05F</v>
          </cell>
          <cell r="E456">
            <v>-19400</v>
          </cell>
          <cell r="F456">
            <v>-13200</v>
          </cell>
          <cell r="G456">
            <v>0</v>
          </cell>
          <cell r="H456">
            <v>0</v>
          </cell>
          <cell r="I456">
            <v>0</v>
          </cell>
          <cell r="J456">
            <v>0</v>
          </cell>
          <cell r="K456">
            <v>0</v>
          </cell>
          <cell r="L456">
            <v>0</v>
          </cell>
          <cell r="M456">
            <v>0</v>
          </cell>
          <cell r="N456">
            <v>0</v>
          </cell>
          <cell r="O456">
            <v>0</v>
          </cell>
          <cell r="P456">
            <v>0</v>
          </cell>
          <cell r="Q456">
            <v>0</v>
          </cell>
          <cell r="R456">
            <v>0</v>
          </cell>
          <cell r="S456">
            <v>0</v>
          </cell>
          <cell r="T456">
            <v>0</v>
          </cell>
          <cell r="U456">
            <v>0</v>
          </cell>
          <cell r="V456">
            <v>0</v>
          </cell>
          <cell r="W456">
            <v>0</v>
          </cell>
          <cell r="X456">
            <v>0</v>
          </cell>
          <cell r="Y456">
            <v>0</v>
          </cell>
          <cell r="Z456">
            <v>0</v>
          </cell>
          <cell r="AA456">
            <v>0</v>
          </cell>
          <cell r="AB456">
            <v>0</v>
          </cell>
          <cell r="AC456">
            <v>-323186.08524387097</v>
          </cell>
          <cell r="AD456">
            <v>-323961.7318484562</v>
          </cell>
          <cell r="AE456">
            <v>-325161.94682918128</v>
          </cell>
          <cell r="AF456">
            <v>-391520.33393920847</v>
          </cell>
          <cell r="AG456">
            <v>-392773.19900781405</v>
          </cell>
          <cell r="AH456">
            <v>-394069.35056453978</v>
          </cell>
          <cell r="AI456">
            <v>-428610.12024554762</v>
          </cell>
          <cell r="AJ456">
            <v>-429853.08959425963</v>
          </cell>
          <cell r="AK456">
            <v>-431056.67824512353</v>
          </cell>
          <cell r="AL456">
            <v>-498673.41208749585</v>
          </cell>
          <cell r="AM456">
            <v>-500468.6363710108</v>
          </cell>
          <cell r="AN456">
            <v>-501569.66737102706</v>
          </cell>
          <cell r="AO456">
            <v>0</v>
          </cell>
          <cell r="AP456">
            <v>-12700</v>
          </cell>
          <cell r="AQ456">
            <v>0</v>
          </cell>
          <cell r="AR456">
            <v>-12700</v>
          </cell>
          <cell r="AS456">
            <v>0</v>
          </cell>
          <cell r="AT456">
            <v>-12700</v>
          </cell>
          <cell r="AU456">
            <v>0</v>
          </cell>
          <cell r="AV456">
            <v>0</v>
          </cell>
          <cell r="AW456">
            <v>-12900</v>
          </cell>
          <cell r="AX456">
            <v>-12900</v>
          </cell>
          <cell r="AY456">
            <v>-30960</v>
          </cell>
          <cell r="AZ456">
            <v>-30960</v>
          </cell>
          <cell r="BA456" t="str">
            <v>TDATA</v>
          </cell>
        </row>
        <row r="457">
          <cell r="A457" t="str">
            <v>100</v>
          </cell>
          <cell r="B457" t="str">
            <v>BIENES Y SERVICIOS</v>
          </cell>
          <cell r="C457" t="str">
            <v>IMPTO. CHEQUES</v>
          </cell>
          <cell r="D457" t="str">
            <v>05F</v>
          </cell>
          <cell r="E457">
            <v>-39150</v>
          </cell>
          <cell r="F457">
            <v>-4620</v>
          </cell>
          <cell r="G457">
            <v>0</v>
          </cell>
          <cell r="H457">
            <v>0</v>
          </cell>
          <cell r="I457">
            <v>0</v>
          </cell>
          <cell r="J457">
            <v>0</v>
          </cell>
          <cell r="K457">
            <v>0</v>
          </cell>
          <cell r="L457">
            <v>0</v>
          </cell>
          <cell r="M457">
            <v>0</v>
          </cell>
          <cell r="N457">
            <v>0</v>
          </cell>
          <cell r="O457">
            <v>0</v>
          </cell>
          <cell r="P457">
            <v>0</v>
          </cell>
          <cell r="Q457">
            <v>0</v>
          </cell>
          <cell r="R457">
            <v>0</v>
          </cell>
          <cell r="S457">
            <v>0</v>
          </cell>
          <cell r="T457">
            <v>0</v>
          </cell>
          <cell r="U457">
            <v>0</v>
          </cell>
          <cell r="V457">
            <v>0</v>
          </cell>
          <cell r="W457">
            <v>0</v>
          </cell>
          <cell r="X457">
            <v>0</v>
          </cell>
          <cell r="Y457">
            <v>0</v>
          </cell>
          <cell r="Z457">
            <v>0</v>
          </cell>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-38100</v>
          </cell>
          <cell r="AP457">
            <v>0</v>
          </cell>
          <cell r="AQ457">
            <v>0</v>
          </cell>
          <cell r="AR457">
            <v>-38100</v>
          </cell>
          <cell r="AS457">
            <v>0</v>
          </cell>
          <cell r="AT457">
            <v>-38100</v>
          </cell>
          <cell r="AU457">
            <v>0</v>
          </cell>
          <cell r="AV457">
            <v>0</v>
          </cell>
          <cell r="AW457">
            <v>0</v>
          </cell>
          <cell r="AX457">
            <v>0</v>
          </cell>
          <cell r="AY457">
            <v>-8890</v>
          </cell>
          <cell r="AZ457">
            <v>0</v>
          </cell>
          <cell r="BA457" t="str">
            <v>TEMPR</v>
          </cell>
        </row>
        <row r="458">
          <cell r="A458" t="str">
            <v>100</v>
          </cell>
          <cell r="B458" t="str">
            <v>BIENES Y SERVICIOS</v>
          </cell>
          <cell r="C458" t="str">
            <v>IMPTO. TIMBRES Y ESTAMPILLAS</v>
          </cell>
          <cell r="D458" t="str">
            <v>05E</v>
          </cell>
          <cell r="E458">
            <v>0</v>
          </cell>
          <cell r="F458">
            <v>0</v>
          </cell>
          <cell r="G458">
            <v>0</v>
          </cell>
          <cell r="H458">
            <v>0</v>
          </cell>
          <cell r="I458">
            <v>0</v>
          </cell>
          <cell r="J458">
            <v>0</v>
          </cell>
          <cell r="K458">
            <v>0</v>
          </cell>
          <cell r="L458">
            <v>0</v>
          </cell>
          <cell r="M458">
            <v>0</v>
          </cell>
          <cell r="N458">
            <v>0</v>
          </cell>
          <cell r="O458">
            <v>0</v>
          </cell>
          <cell r="P458">
            <v>0</v>
          </cell>
          <cell r="Q458">
            <v>0</v>
          </cell>
          <cell r="R458">
            <v>0</v>
          </cell>
          <cell r="S458">
            <v>0</v>
          </cell>
          <cell r="T458">
            <v>0</v>
          </cell>
          <cell r="U458">
            <v>0</v>
          </cell>
          <cell r="V458">
            <v>0</v>
          </cell>
          <cell r="W458">
            <v>0</v>
          </cell>
          <cell r="X458">
            <v>0</v>
          </cell>
          <cell r="Y458">
            <v>0</v>
          </cell>
          <cell r="Z458">
            <v>0</v>
          </cell>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cell r="AS458">
            <v>0</v>
          </cell>
          <cell r="AT458">
            <v>0</v>
          </cell>
          <cell r="AU458">
            <v>0</v>
          </cell>
          <cell r="AV458">
            <v>-2014</v>
          </cell>
          <cell r="AW458">
            <v>0</v>
          </cell>
          <cell r="AX458">
            <v>0</v>
          </cell>
          <cell r="AY458">
            <v>0</v>
          </cell>
          <cell r="AZ458">
            <v>0</v>
          </cell>
          <cell r="BA458" t="str">
            <v>COMUN</v>
          </cell>
        </row>
        <row r="459">
          <cell r="A459" t="str">
            <v>100</v>
          </cell>
          <cell r="B459" t="str">
            <v>BIENES Y SERVICIOS</v>
          </cell>
          <cell r="C459" t="str">
            <v>IMPTO. TIMBRES Y ESTAMPILLAS</v>
          </cell>
          <cell r="D459" t="str">
            <v>05E</v>
          </cell>
          <cell r="E459">
            <v>0</v>
          </cell>
          <cell r="F459">
            <v>-36885</v>
          </cell>
          <cell r="G459">
            <v>0</v>
          </cell>
          <cell r="H459">
            <v>0</v>
          </cell>
          <cell r="I459">
            <v>0</v>
          </cell>
          <cell r="J459">
            <v>0</v>
          </cell>
          <cell r="K459">
            <v>0</v>
          </cell>
          <cell r="L459">
            <v>0</v>
          </cell>
          <cell r="M459">
            <v>0</v>
          </cell>
          <cell r="N459">
            <v>0</v>
          </cell>
          <cell r="O459">
            <v>0</v>
          </cell>
          <cell r="P459">
            <v>0</v>
          </cell>
          <cell r="Q459">
            <v>0</v>
          </cell>
          <cell r="R459">
            <v>0</v>
          </cell>
          <cell r="S459">
            <v>0</v>
          </cell>
          <cell r="T459">
            <v>0</v>
          </cell>
          <cell r="U459">
            <v>0</v>
          </cell>
          <cell r="V459">
            <v>0</v>
          </cell>
          <cell r="W459">
            <v>0</v>
          </cell>
          <cell r="X459">
            <v>0</v>
          </cell>
          <cell r="Y459">
            <v>0</v>
          </cell>
          <cell r="Z459">
            <v>0</v>
          </cell>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cell r="AS459">
            <v>0</v>
          </cell>
          <cell r="AT459">
            <v>0</v>
          </cell>
          <cell r="AU459">
            <v>0</v>
          </cell>
          <cell r="AV459">
            <v>0</v>
          </cell>
          <cell r="AW459">
            <v>0</v>
          </cell>
          <cell r="AX459">
            <v>0</v>
          </cell>
          <cell r="AY459">
            <v>0</v>
          </cell>
          <cell r="AZ459">
            <v>0</v>
          </cell>
          <cell r="BA459" t="str">
            <v>DATA</v>
          </cell>
        </row>
        <row r="460">
          <cell r="A460" t="str">
            <v>100</v>
          </cell>
          <cell r="B460" t="str">
            <v>BIENES Y SERVICIOS</v>
          </cell>
          <cell r="C460" t="str">
            <v>IMPTO. TIMBRES Y ESTAMPILLAS</v>
          </cell>
          <cell r="D460" t="str">
            <v>05E</v>
          </cell>
          <cell r="E460">
            <v>-85488</v>
          </cell>
          <cell r="F460">
            <v>-42786</v>
          </cell>
          <cell r="G460">
            <v>0</v>
          </cell>
          <cell r="H460">
            <v>0</v>
          </cell>
          <cell r="I460">
            <v>0</v>
          </cell>
          <cell r="J460">
            <v>0</v>
          </cell>
          <cell r="K460">
            <v>0</v>
          </cell>
          <cell r="L460">
            <v>0</v>
          </cell>
          <cell r="M460">
            <v>0</v>
          </cell>
          <cell r="N460">
            <v>0</v>
          </cell>
          <cell r="O460">
            <v>0</v>
          </cell>
          <cell r="P460">
            <v>0</v>
          </cell>
          <cell r="Q460">
            <v>0</v>
          </cell>
          <cell r="R460">
            <v>0</v>
          </cell>
          <cell r="S460">
            <v>0</v>
          </cell>
          <cell r="T460">
            <v>0</v>
          </cell>
          <cell r="U460">
            <v>0</v>
          </cell>
          <cell r="V460">
            <v>0</v>
          </cell>
          <cell r="W460">
            <v>0</v>
          </cell>
          <cell r="X460">
            <v>0</v>
          </cell>
          <cell r="Y460">
            <v>0</v>
          </cell>
          <cell r="Z460">
            <v>0</v>
          </cell>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cell r="AS460">
            <v>0</v>
          </cell>
          <cell r="AT460">
            <v>0</v>
          </cell>
          <cell r="AU460">
            <v>0</v>
          </cell>
          <cell r="AV460">
            <v>0</v>
          </cell>
          <cell r="AW460">
            <v>0</v>
          </cell>
          <cell r="AX460">
            <v>0</v>
          </cell>
          <cell r="AY460">
            <v>0</v>
          </cell>
          <cell r="AZ460">
            <v>0</v>
          </cell>
          <cell r="BA460" t="str">
            <v>EMPRE</v>
          </cell>
        </row>
        <row r="461">
          <cell r="A461" t="str">
            <v>100</v>
          </cell>
          <cell r="B461" t="str">
            <v>BIENES Y SERVICIOS</v>
          </cell>
          <cell r="C461" t="str">
            <v>IMPTO. TIMBRES Y ESTAMPILLAS</v>
          </cell>
          <cell r="D461" t="str">
            <v>05E</v>
          </cell>
          <cell r="E461">
            <v>0</v>
          </cell>
          <cell r="F461">
            <v>0</v>
          </cell>
          <cell r="G461">
            <v>0</v>
          </cell>
          <cell r="H461">
            <v>0</v>
          </cell>
          <cell r="I461">
            <v>0</v>
          </cell>
          <cell r="J461">
            <v>0</v>
          </cell>
          <cell r="K461">
            <v>0</v>
          </cell>
          <cell r="L461">
            <v>0</v>
          </cell>
          <cell r="M461">
            <v>0</v>
          </cell>
          <cell r="N461">
            <v>0</v>
          </cell>
          <cell r="O461">
            <v>0</v>
          </cell>
          <cell r="P461">
            <v>0</v>
          </cell>
          <cell r="Q461">
            <v>0</v>
          </cell>
          <cell r="R461">
            <v>0</v>
          </cell>
          <cell r="S461">
            <v>0</v>
          </cell>
          <cell r="T461">
            <v>0</v>
          </cell>
          <cell r="U461">
            <v>0</v>
          </cell>
          <cell r="V461">
            <v>0</v>
          </cell>
          <cell r="W461">
            <v>0</v>
          </cell>
          <cell r="X461">
            <v>0</v>
          </cell>
          <cell r="Y461">
            <v>0</v>
          </cell>
          <cell r="Z461">
            <v>0</v>
          </cell>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-75066</v>
          </cell>
          <cell r="AP461">
            <v>-66586</v>
          </cell>
          <cell r="AQ461">
            <v>0</v>
          </cell>
          <cell r="AR461">
            <v>0</v>
          </cell>
          <cell r="AS461">
            <v>0</v>
          </cell>
          <cell r="AT461">
            <v>0</v>
          </cell>
          <cell r="AU461">
            <v>0</v>
          </cell>
          <cell r="AV461">
            <v>0</v>
          </cell>
          <cell r="AW461">
            <v>0</v>
          </cell>
          <cell r="AX461">
            <v>0</v>
          </cell>
          <cell r="AY461">
            <v>0</v>
          </cell>
          <cell r="AZ461">
            <v>0</v>
          </cell>
          <cell r="BA461" t="str">
            <v>INFOE</v>
          </cell>
        </row>
        <row r="462">
          <cell r="A462" t="str">
            <v>100</v>
          </cell>
          <cell r="B462" t="str">
            <v>BIENES Y SERVICIOS</v>
          </cell>
          <cell r="C462" t="str">
            <v>IMPTO. TIMBRES Y ESTAMPILLAS</v>
          </cell>
          <cell r="D462" t="str">
            <v>05E</v>
          </cell>
          <cell r="E462">
            <v>0</v>
          </cell>
          <cell r="F462">
            <v>-85572</v>
          </cell>
          <cell r="G462">
            <v>0</v>
          </cell>
          <cell r="H462">
            <v>0</v>
          </cell>
          <cell r="I462">
            <v>0</v>
          </cell>
          <cell r="J462">
            <v>0</v>
          </cell>
          <cell r="K462">
            <v>0</v>
          </cell>
          <cell r="L462">
            <v>0</v>
          </cell>
          <cell r="M462">
            <v>0</v>
          </cell>
          <cell r="N462">
            <v>0</v>
          </cell>
          <cell r="O462">
            <v>0</v>
          </cell>
          <cell r="P462">
            <v>0</v>
          </cell>
          <cell r="Q462">
            <v>0</v>
          </cell>
          <cell r="R462">
            <v>0</v>
          </cell>
          <cell r="S462">
            <v>0</v>
          </cell>
          <cell r="T462">
            <v>0</v>
          </cell>
          <cell r="U462">
            <v>0</v>
          </cell>
          <cell r="V462">
            <v>0</v>
          </cell>
          <cell r="W462">
            <v>0</v>
          </cell>
          <cell r="X462">
            <v>0</v>
          </cell>
          <cell r="Y462">
            <v>0</v>
          </cell>
          <cell r="Z462">
            <v>0</v>
          </cell>
          <cell r="AA462">
            <v>0</v>
          </cell>
          <cell r="AB462">
            <v>0</v>
          </cell>
          <cell r="AC462">
            <v>-356258.59923716134</v>
          </cell>
          <cell r="AD462">
            <v>-357113.61987533048</v>
          </cell>
          <cell r="AE462">
            <v>-358436.65613010578</v>
          </cell>
          <cell r="AF462">
            <v>-431585.67806778196</v>
          </cell>
          <cell r="AG462">
            <v>-432966.75223759894</v>
          </cell>
          <cell r="AH462">
            <v>-434395.54251998302</v>
          </cell>
          <cell r="AI462">
            <v>-472470.96341517335</v>
          </cell>
          <cell r="AJ462">
            <v>-473841.12920907728</v>
          </cell>
          <cell r="AK462">
            <v>-475167.88437086262</v>
          </cell>
          <cell r="AL462">
            <v>-549704.02309570392</v>
          </cell>
          <cell r="AM462">
            <v>-551682.95757884835</v>
          </cell>
          <cell r="AN462">
            <v>-552896.66008552187</v>
          </cell>
          <cell r="AO462">
            <v>0</v>
          </cell>
          <cell r="AP462">
            <v>0</v>
          </cell>
          <cell r="AQ462">
            <v>0</v>
          </cell>
          <cell r="AR462">
            <v>0</v>
          </cell>
          <cell r="AS462">
            <v>0</v>
          </cell>
          <cell r="AT462">
            <v>-415666</v>
          </cell>
          <cell r="AU462">
            <v>-71680</v>
          </cell>
          <cell r="AV462">
            <v>0</v>
          </cell>
          <cell r="AW462">
            <v>0</v>
          </cell>
          <cell r="AX462">
            <v>0</v>
          </cell>
          <cell r="AY462">
            <v>0</v>
          </cell>
          <cell r="AZ462">
            <v>-1671614</v>
          </cell>
          <cell r="BA462" t="str">
            <v>TDATA</v>
          </cell>
        </row>
        <row r="463">
          <cell r="A463" t="str">
            <v>100</v>
          </cell>
          <cell r="B463" t="str">
            <v>BIENES Y SERVICIOS</v>
          </cell>
          <cell r="C463" t="str">
            <v>IMPTO. TIMBRES Y ESTAMPILLAS</v>
          </cell>
          <cell r="D463" t="str">
            <v>05E</v>
          </cell>
          <cell r="E463">
            <v>0</v>
          </cell>
          <cell r="F463">
            <v>0</v>
          </cell>
          <cell r="G463">
            <v>0</v>
          </cell>
          <cell r="H463">
            <v>0</v>
          </cell>
          <cell r="I463">
            <v>0</v>
          </cell>
          <cell r="J463">
            <v>0</v>
          </cell>
          <cell r="K463">
            <v>0</v>
          </cell>
          <cell r="L463">
            <v>0</v>
          </cell>
          <cell r="M463">
            <v>0</v>
          </cell>
          <cell r="N463">
            <v>0</v>
          </cell>
          <cell r="O463">
            <v>0</v>
          </cell>
          <cell r="P463">
            <v>0</v>
          </cell>
          <cell r="Q463">
            <v>0</v>
          </cell>
          <cell r="R463">
            <v>0</v>
          </cell>
          <cell r="S463">
            <v>0</v>
          </cell>
          <cell r="T463">
            <v>0</v>
          </cell>
          <cell r="U463">
            <v>0</v>
          </cell>
          <cell r="V463">
            <v>0</v>
          </cell>
          <cell r="W463">
            <v>0</v>
          </cell>
          <cell r="X463">
            <v>0</v>
          </cell>
          <cell r="Y463">
            <v>0</v>
          </cell>
          <cell r="Z463">
            <v>0</v>
          </cell>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cell r="AS463">
            <v>0</v>
          </cell>
          <cell r="AT463">
            <v>0</v>
          </cell>
          <cell r="AU463">
            <v>0</v>
          </cell>
          <cell r="AV463">
            <v>0</v>
          </cell>
          <cell r="AW463">
            <v>0</v>
          </cell>
          <cell r="AX463">
            <v>0</v>
          </cell>
          <cell r="AY463">
            <v>-28298</v>
          </cell>
          <cell r="AZ463">
            <v>0</v>
          </cell>
          <cell r="BA463" t="str">
            <v>TECNO</v>
          </cell>
        </row>
        <row r="464">
          <cell r="A464" t="str">
            <v>100</v>
          </cell>
          <cell r="B464" t="str">
            <v>BIENES Y SERVICIOS</v>
          </cell>
          <cell r="C464" t="str">
            <v>IMPTO. TIMBRES Y ESTAMPILLAS</v>
          </cell>
          <cell r="D464" t="str">
            <v>05E</v>
          </cell>
          <cell r="E464">
            <v>-85488</v>
          </cell>
          <cell r="F464">
            <v>-79671</v>
          </cell>
          <cell r="G464">
            <v>0</v>
          </cell>
          <cell r="H464">
            <v>0</v>
          </cell>
          <cell r="I464">
            <v>0</v>
          </cell>
          <cell r="J464">
            <v>0</v>
          </cell>
          <cell r="K464">
            <v>0</v>
          </cell>
          <cell r="L464">
            <v>0</v>
          </cell>
          <cell r="M464">
            <v>0</v>
          </cell>
          <cell r="N464">
            <v>0</v>
          </cell>
          <cell r="O464">
            <v>0</v>
          </cell>
          <cell r="P464">
            <v>0</v>
          </cell>
          <cell r="Q464">
            <v>0</v>
          </cell>
          <cell r="R464">
            <v>0</v>
          </cell>
          <cell r="S464">
            <v>0</v>
          </cell>
          <cell r="T464">
            <v>0</v>
          </cell>
          <cell r="U464">
            <v>0</v>
          </cell>
          <cell r="V464">
            <v>0</v>
          </cell>
          <cell r="W464">
            <v>0</v>
          </cell>
          <cell r="X464">
            <v>0</v>
          </cell>
          <cell r="Y464">
            <v>0</v>
          </cell>
          <cell r="Z464">
            <v>0</v>
          </cell>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cell r="AS464">
            <v>-919286</v>
          </cell>
          <cell r="AT464">
            <v>-2327944</v>
          </cell>
          <cell r="AU464">
            <v>-1913342</v>
          </cell>
          <cell r="AV464">
            <v>0</v>
          </cell>
          <cell r="AW464">
            <v>0</v>
          </cell>
          <cell r="AX464">
            <v>-14192</v>
          </cell>
          <cell r="AY464">
            <v>-1818340</v>
          </cell>
          <cell r="AZ464">
            <v>-229650</v>
          </cell>
          <cell r="BA464" t="str">
            <v>TEMPR</v>
          </cell>
        </row>
        <row r="465">
          <cell r="A465" t="str">
            <v>100</v>
          </cell>
          <cell r="B465" t="str">
            <v>BIENES Y SERVICIOS</v>
          </cell>
          <cell r="C465" t="str">
            <v>LLAMADAS L. DISTANCIA NACIONAL</v>
          </cell>
          <cell r="D465" t="str">
            <v>09E</v>
          </cell>
          <cell r="E465">
            <v>-6644552</v>
          </cell>
          <cell r="F465">
            <v>-15878268</v>
          </cell>
          <cell r="G465">
            <v>0</v>
          </cell>
          <cell r="H465">
            <v>0</v>
          </cell>
          <cell r="I465">
            <v>0</v>
          </cell>
          <cell r="J465">
            <v>0</v>
          </cell>
          <cell r="K465">
            <v>0</v>
          </cell>
          <cell r="L465">
            <v>0</v>
          </cell>
          <cell r="M465">
            <v>0</v>
          </cell>
          <cell r="N465">
            <v>0</v>
          </cell>
          <cell r="O465">
            <v>0</v>
          </cell>
          <cell r="P465">
            <v>0</v>
          </cell>
          <cell r="Q465">
            <v>0</v>
          </cell>
          <cell r="R465">
            <v>0</v>
          </cell>
          <cell r="S465">
            <v>0</v>
          </cell>
          <cell r="T465">
            <v>0</v>
          </cell>
          <cell r="U465">
            <v>0</v>
          </cell>
          <cell r="V465">
            <v>0</v>
          </cell>
          <cell r="W465">
            <v>0</v>
          </cell>
          <cell r="X465">
            <v>0</v>
          </cell>
          <cell r="Y465">
            <v>0</v>
          </cell>
          <cell r="Z465">
            <v>0</v>
          </cell>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cell r="AS465">
            <v>0</v>
          </cell>
          <cell r="AT465">
            <v>0</v>
          </cell>
          <cell r="AU465">
            <v>0</v>
          </cell>
          <cell r="AV465">
            <v>0</v>
          </cell>
          <cell r="AW465">
            <v>0</v>
          </cell>
          <cell r="AX465">
            <v>0</v>
          </cell>
          <cell r="AY465">
            <v>0</v>
          </cell>
          <cell r="AZ465">
            <v>0</v>
          </cell>
          <cell r="BA465" t="str">
            <v>DATA</v>
          </cell>
        </row>
        <row r="466">
          <cell r="A466" t="str">
            <v>100</v>
          </cell>
          <cell r="B466" t="str">
            <v>BIENES Y SERVICIOS</v>
          </cell>
          <cell r="C466" t="str">
            <v>LLAMADAS L. DISTANCIA NACIONAL</v>
          </cell>
          <cell r="D466" t="str">
            <v>09E</v>
          </cell>
          <cell r="E466">
            <v>-40379324</v>
          </cell>
          <cell r="F466">
            <v>3205711</v>
          </cell>
          <cell r="G466">
            <v>0</v>
          </cell>
          <cell r="H466">
            <v>0</v>
          </cell>
          <cell r="I466">
            <v>0</v>
          </cell>
          <cell r="J466">
            <v>0</v>
          </cell>
          <cell r="K466">
            <v>0</v>
          </cell>
          <cell r="L466">
            <v>0</v>
          </cell>
          <cell r="M466">
            <v>0</v>
          </cell>
          <cell r="N466">
            <v>0</v>
          </cell>
          <cell r="O466">
            <v>0</v>
          </cell>
          <cell r="P466">
            <v>0</v>
          </cell>
          <cell r="Q466">
            <v>0</v>
          </cell>
          <cell r="R466">
            <v>0</v>
          </cell>
          <cell r="S466">
            <v>0</v>
          </cell>
          <cell r="T466">
            <v>0</v>
          </cell>
          <cell r="U466">
            <v>0</v>
          </cell>
          <cell r="V466">
            <v>0</v>
          </cell>
          <cell r="W466">
            <v>0</v>
          </cell>
          <cell r="X466">
            <v>0</v>
          </cell>
          <cell r="Y466">
            <v>0</v>
          </cell>
          <cell r="Z466">
            <v>0</v>
          </cell>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cell r="AS466">
            <v>0</v>
          </cell>
          <cell r="AT466">
            <v>0</v>
          </cell>
          <cell r="AU466">
            <v>0</v>
          </cell>
          <cell r="AV466">
            <v>0</v>
          </cell>
          <cell r="AW466">
            <v>0</v>
          </cell>
          <cell r="AX466">
            <v>0</v>
          </cell>
          <cell r="AY466">
            <v>0</v>
          </cell>
          <cell r="AZ466">
            <v>0</v>
          </cell>
          <cell r="BA466" t="str">
            <v>EMPRE</v>
          </cell>
        </row>
        <row r="467">
          <cell r="A467" t="str">
            <v>100</v>
          </cell>
          <cell r="B467" t="str">
            <v>BIENES Y SERVICIOS</v>
          </cell>
          <cell r="C467" t="str">
            <v>LLAMADAS L. DISTANCIA NACIONAL</v>
          </cell>
          <cell r="D467" t="str">
            <v>09E</v>
          </cell>
          <cell r="E467">
            <v>-82976</v>
          </cell>
          <cell r="F467">
            <v>-360471</v>
          </cell>
          <cell r="G467">
            <v>0</v>
          </cell>
          <cell r="H467">
            <v>0</v>
          </cell>
          <cell r="I467">
            <v>0</v>
          </cell>
          <cell r="J467">
            <v>0</v>
          </cell>
          <cell r="K467">
            <v>0</v>
          </cell>
          <cell r="L467">
            <v>0</v>
          </cell>
          <cell r="M467">
            <v>0</v>
          </cell>
          <cell r="N467">
            <v>0</v>
          </cell>
          <cell r="O467">
            <v>0</v>
          </cell>
          <cell r="P467">
            <v>0</v>
          </cell>
          <cell r="Q467">
            <v>0</v>
          </cell>
          <cell r="R467">
            <v>0</v>
          </cell>
          <cell r="S467">
            <v>0</v>
          </cell>
          <cell r="T467">
            <v>0</v>
          </cell>
          <cell r="U467">
            <v>0</v>
          </cell>
          <cell r="V467">
            <v>0</v>
          </cell>
          <cell r="W467">
            <v>0</v>
          </cell>
          <cell r="X467">
            <v>0</v>
          </cell>
          <cell r="Y467">
            <v>0</v>
          </cell>
          <cell r="Z467">
            <v>0</v>
          </cell>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cell r="AS467">
            <v>0</v>
          </cell>
          <cell r="AT467">
            <v>0</v>
          </cell>
          <cell r="AU467">
            <v>0</v>
          </cell>
          <cell r="AV467">
            <v>-761380</v>
          </cell>
          <cell r="AW467">
            <v>-219528</v>
          </cell>
          <cell r="AX467">
            <v>-128802</v>
          </cell>
          <cell r="AY467">
            <v>-438634</v>
          </cell>
          <cell r="AZ467">
            <v>-248170</v>
          </cell>
          <cell r="BA467" t="str">
            <v>INFOE</v>
          </cell>
        </row>
        <row r="468">
          <cell r="A468" t="str">
            <v>100</v>
          </cell>
          <cell r="B468" t="str">
            <v>BIENES Y SERVICIOS</v>
          </cell>
          <cell r="C468" t="str">
            <v>LLAMADAS L. DISTANCIA NACIONAL</v>
          </cell>
          <cell r="D468" t="str">
            <v>09E</v>
          </cell>
          <cell r="E468">
            <v>-1810992</v>
          </cell>
          <cell r="F468">
            <v>1576401</v>
          </cell>
          <cell r="G468">
            <v>0</v>
          </cell>
          <cell r="H468">
            <v>0</v>
          </cell>
          <cell r="I468">
            <v>0</v>
          </cell>
          <cell r="J468">
            <v>0</v>
          </cell>
          <cell r="K468">
            <v>0</v>
          </cell>
          <cell r="L468">
            <v>0</v>
          </cell>
          <cell r="M468">
            <v>0</v>
          </cell>
          <cell r="N468">
            <v>0</v>
          </cell>
          <cell r="O468">
            <v>0</v>
          </cell>
          <cell r="P468">
            <v>0</v>
          </cell>
          <cell r="Q468">
            <v>0</v>
          </cell>
          <cell r="R468">
            <v>0</v>
          </cell>
          <cell r="S468">
            <v>0</v>
          </cell>
          <cell r="T468">
            <v>0</v>
          </cell>
          <cell r="U468">
            <v>0</v>
          </cell>
          <cell r="V468">
            <v>0</v>
          </cell>
          <cell r="W468">
            <v>0</v>
          </cell>
          <cell r="X468">
            <v>0</v>
          </cell>
          <cell r="Y468">
            <v>0</v>
          </cell>
          <cell r="Z468">
            <v>0</v>
          </cell>
          <cell r="AA468">
            <v>0</v>
          </cell>
          <cell r="AB468">
            <v>0</v>
          </cell>
          <cell r="AC468">
            <v>-6138704.3675739001</v>
          </cell>
          <cell r="AD468">
            <v>-6153437.2580560762</v>
          </cell>
          <cell r="AE468">
            <v>-6174089.7790414812</v>
          </cell>
          <cell r="AF468">
            <v>-7148148.8077737298</v>
          </cell>
          <cell r="AG468">
            <v>-7171022.883958607</v>
          </cell>
          <cell r="AH468">
            <v>-7194687.2594756698</v>
          </cell>
          <cell r="AI468">
            <v>-7703999.2667926531</v>
          </cell>
          <cell r="AJ468">
            <v>-7726340.8646663511</v>
          </cell>
          <cell r="AK468">
            <v>-7747974.6190874167</v>
          </cell>
          <cell r="AL468">
            <v>-8739198.5248603374</v>
          </cell>
          <cell r="AM468">
            <v>-8770659.6395498365</v>
          </cell>
          <cell r="AN468">
            <v>-8789955.0907568447</v>
          </cell>
          <cell r="AO468">
            <v>0</v>
          </cell>
          <cell r="AP468">
            <v>-1435716</v>
          </cell>
          <cell r="AQ468">
            <v>-5157478</v>
          </cell>
          <cell r="AR468">
            <v>-6629032</v>
          </cell>
          <cell r="AS468">
            <v>-4705646</v>
          </cell>
          <cell r="AT468">
            <v>-11001170</v>
          </cell>
          <cell r="AU468">
            <v>3227382</v>
          </cell>
          <cell r="AV468">
            <v>0</v>
          </cell>
          <cell r="AW468">
            <v>0</v>
          </cell>
          <cell r="AX468">
            <v>-180960</v>
          </cell>
          <cell r="AY468">
            <v>0</v>
          </cell>
          <cell r="AZ468">
            <v>-3404790</v>
          </cell>
          <cell r="BA468" t="str">
            <v>TDATA</v>
          </cell>
        </row>
        <row r="469">
          <cell r="A469" t="str">
            <v>100</v>
          </cell>
          <cell r="B469" t="str">
            <v>BIENES Y SERVICIOS</v>
          </cell>
          <cell r="C469" t="str">
            <v>LLAMADAS L. DISTANCIA NACIONAL</v>
          </cell>
          <cell r="D469" t="str">
            <v>09E</v>
          </cell>
          <cell r="E469">
            <v>-47023876</v>
          </cell>
          <cell r="F469">
            <v>-12672557</v>
          </cell>
          <cell r="G469">
            <v>0</v>
          </cell>
          <cell r="H469">
            <v>0</v>
          </cell>
          <cell r="I469">
            <v>0</v>
          </cell>
          <cell r="J469">
            <v>0</v>
          </cell>
          <cell r="K469">
            <v>0</v>
          </cell>
          <cell r="L469">
            <v>0</v>
          </cell>
          <cell r="M469">
            <v>0</v>
          </cell>
          <cell r="N469">
            <v>0</v>
          </cell>
          <cell r="O469">
            <v>0</v>
          </cell>
          <cell r="P469">
            <v>0</v>
          </cell>
          <cell r="Q469">
            <v>0</v>
          </cell>
          <cell r="R469">
            <v>0</v>
          </cell>
          <cell r="S469">
            <v>0</v>
          </cell>
          <cell r="T469">
            <v>0</v>
          </cell>
          <cell r="U469">
            <v>0</v>
          </cell>
          <cell r="V469">
            <v>0</v>
          </cell>
          <cell r="W469">
            <v>0</v>
          </cell>
          <cell r="X469">
            <v>0</v>
          </cell>
          <cell r="Y469">
            <v>0</v>
          </cell>
          <cell r="Z469">
            <v>0</v>
          </cell>
          <cell r="AA469">
            <v>0</v>
          </cell>
          <cell r="AB469">
            <v>0</v>
          </cell>
          <cell r="AC469">
            <v>-38949064.14039588</v>
          </cell>
          <cell r="AD469">
            <v>-64170742.019217685</v>
          </cell>
          <cell r="AE469">
            <v>-16192166.92109693</v>
          </cell>
          <cell r="AF469">
            <v>-69021051.869965896</v>
          </cell>
          <cell r="AG469">
            <v>-100351211.60815336</v>
          </cell>
          <cell r="AH469">
            <v>-54478509.893353924</v>
          </cell>
          <cell r="AI469">
            <v>-57408364.155418471</v>
          </cell>
          <cell r="AJ469">
            <v>-60453590.832042664</v>
          </cell>
          <cell r="AK469">
            <v>-63654003.930691019</v>
          </cell>
          <cell r="AL469">
            <v>-67037214.239607245</v>
          </cell>
          <cell r="AM469">
            <v>-70642475.62141332</v>
          </cell>
          <cell r="AN469">
            <v>-74355803.148949221</v>
          </cell>
          <cell r="AO469">
            <v>-63846484</v>
          </cell>
          <cell r="AP469">
            <v>6120112</v>
          </cell>
          <cell r="AQ469">
            <v>-42054730</v>
          </cell>
          <cell r="AR469">
            <v>-63977438</v>
          </cell>
          <cell r="AS469">
            <v>-20764974</v>
          </cell>
          <cell r="AT469">
            <v>-11494224</v>
          </cell>
          <cell r="AU469">
            <v>-70416946</v>
          </cell>
          <cell r="AV469">
            <v>-61861332</v>
          </cell>
          <cell r="AW469">
            <v>-21242180</v>
          </cell>
          <cell r="AX469">
            <v>-56595008</v>
          </cell>
          <cell r="AY469">
            <v>-54795562</v>
          </cell>
          <cell r="AZ469">
            <v>-32498070</v>
          </cell>
          <cell r="BA469" t="str">
            <v>TEMPR</v>
          </cell>
        </row>
        <row r="470">
          <cell r="A470" t="str">
            <v>100</v>
          </cell>
          <cell r="B470" t="str">
            <v>BIENES Y SERVICIOS</v>
          </cell>
          <cell r="C470" t="str">
            <v>MANT. CANALIZACIONES</v>
          </cell>
          <cell r="D470" t="str">
            <v>04L</v>
          </cell>
          <cell r="E470">
            <v>-5467008</v>
          </cell>
          <cell r="F470">
            <v>-3863114</v>
          </cell>
          <cell r="G470">
            <v>0</v>
          </cell>
          <cell r="H470">
            <v>0</v>
          </cell>
          <cell r="I470">
            <v>0</v>
          </cell>
          <cell r="J470">
            <v>0</v>
          </cell>
          <cell r="K470">
            <v>0</v>
          </cell>
          <cell r="L470">
            <v>0</v>
          </cell>
          <cell r="M470">
            <v>0</v>
          </cell>
          <cell r="N470">
            <v>0</v>
          </cell>
          <cell r="O470">
            <v>0</v>
          </cell>
          <cell r="P470">
            <v>0</v>
          </cell>
          <cell r="Q470">
            <v>0</v>
          </cell>
          <cell r="R470">
            <v>0</v>
          </cell>
          <cell r="S470">
            <v>0</v>
          </cell>
          <cell r="T470">
            <v>0</v>
          </cell>
          <cell r="U470">
            <v>0</v>
          </cell>
          <cell r="V470">
            <v>0</v>
          </cell>
          <cell r="W470">
            <v>0</v>
          </cell>
          <cell r="X470">
            <v>0</v>
          </cell>
          <cell r="Y470">
            <v>0</v>
          </cell>
          <cell r="Z470">
            <v>0</v>
          </cell>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cell r="AS470">
            <v>0</v>
          </cell>
          <cell r="AT470">
            <v>0</v>
          </cell>
          <cell r="AU470">
            <v>0</v>
          </cell>
          <cell r="AV470">
            <v>0</v>
          </cell>
          <cell r="AW470">
            <v>0</v>
          </cell>
          <cell r="AX470">
            <v>0</v>
          </cell>
          <cell r="AY470">
            <v>0</v>
          </cell>
          <cell r="AZ470">
            <v>0</v>
          </cell>
          <cell r="BA470" t="str">
            <v>EMPRE</v>
          </cell>
        </row>
        <row r="471">
          <cell r="A471" t="str">
            <v>100</v>
          </cell>
          <cell r="B471" t="str">
            <v>BIENES Y SERVICIOS</v>
          </cell>
          <cell r="C471" t="str">
            <v>MANT. CANALIZACIONES</v>
          </cell>
          <cell r="D471" t="str">
            <v>04L</v>
          </cell>
          <cell r="E471">
            <v>0</v>
          </cell>
          <cell r="F471">
            <v>0</v>
          </cell>
          <cell r="G471">
            <v>0</v>
          </cell>
          <cell r="H471">
            <v>0</v>
          </cell>
          <cell r="I471">
            <v>0</v>
          </cell>
          <cell r="J471">
            <v>0</v>
          </cell>
          <cell r="K471">
            <v>0</v>
          </cell>
          <cell r="L471">
            <v>0</v>
          </cell>
          <cell r="M471">
            <v>0</v>
          </cell>
          <cell r="N471">
            <v>0</v>
          </cell>
          <cell r="O471">
            <v>0</v>
          </cell>
          <cell r="P471">
            <v>0</v>
          </cell>
          <cell r="Q471">
            <v>0</v>
          </cell>
          <cell r="R471">
            <v>0</v>
          </cell>
          <cell r="S471">
            <v>0</v>
          </cell>
          <cell r="T471">
            <v>0</v>
          </cell>
          <cell r="U471">
            <v>0</v>
          </cell>
          <cell r="V471">
            <v>0</v>
          </cell>
          <cell r="W471">
            <v>0</v>
          </cell>
          <cell r="X471">
            <v>0</v>
          </cell>
          <cell r="Y471">
            <v>0</v>
          </cell>
          <cell r="Z471">
            <v>0</v>
          </cell>
          <cell r="AA471">
            <v>0</v>
          </cell>
          <cell r="AB471">
            <v>0</v>
          </cell>
          <cell r="AC471">
            <v>-4244963.2258064523</v>
          </cell>
          <cell r="AD471">
            <v>-4255151.1375483871</v>
          </cell>
          <cell r="AE471">
            <v>-4264512.4700509934</v>
          </cell>
          <cell r="AF471">
            <v>-4281144.0686841914</v>
          </cell>
          <cell r="AG471">
            <v>-4294843.7297039824</v>
          </cell>
          <cell r="AH471">
            <v>-4309016.7140120054</v>
          </cell>
          <cell r="AI471">
            <v>-4324529.1741824495</v>
          </cell>
          <cell r="AJ471">
            <v>-4337070.3087875778</v>
          </cell>
          <cell r="AK471">
            <v>-4349214.1056521824</v>
          </cell>
          <cell r="AL471">
            <v>-4362261.7479691394</v>
          </cell>
          <cell r="AM471">
            <v>-4377965.890261828</v>
          </cell>
          <cell r="AN471">
            <v>-4387597.4152204031</v>
          </cell>
          <cell r="AO471">
            <v>0</v>
          </cell>
          <cell r="AP471">
            <v>0</v>
          </cell>
          <cell r="AQ471">
            <v>0</v>
          </cell>
          <cell r="AR471">
            <v>0</v>
          </cell>
          <cell r="AS471">
            <v>0</v>
          </cell>
          <cell r="AT471">
            <v>0</v>
          </cell>
          <cell r="AU471">
            <v>0</v>
          </cell>
          <cell r="AV471">
            <v>0</v>
          </cell>
          <cell r="AW471">
            <v>0</v>
          </cell>
          <cell r="AX471">
            <v>0</v>
          </cell>
          <cell r="AY471">
            <v>0</v>
          </cell>
          <cell r="AZ471">
            <v>0</v>
          </cell>
          <cell r="BA471" t="str">
            <v>TDATA</v>
          </cell>
        </row>
        <row r="472">
          <cell r="A472" t="str">
            <v>100</v>
          </cell>
          <cell r="B472" t="str">
            <v>BIENES Y SERVICIOS</v>
          </cell>
          <cell r="C472" t="str">
            <v>MANT. CANALIZACIONES</v>
          </cell>
          <cell r="D472" t="str">
            <v>04L</v>
          </cell>
          <cell r="E472">
            <v>-5467008</v>
          </cell>
          <cell r="F472">
            <v>-3863114</v>
          </cell>
          <cell r="G472">
            <v>0</v>
          </cell>
          <cell r="H472">
            <v>0</v>
          </cell>
          <cell r="I472">
            <v>0</v>
          </cell>
          <cell r="J472">
            <v>0</v>
          </cell>
          <cell r="K472">
            <v>0</v>
          </cell>
          <cell r="L472">
            <v>0</v>
          </cell>
          <cell r="M472">
            <v>0</v>
          </cell>
          <cell r="N472">
            <v>0</v>
          </cell>
          <cell r="O472">
            <v>0</v>
          </cell>
          <cell r="P472">
            <v>0</v>
          </cell>
          <cell r="Q472">
            <v>0</v>
          </cell>
          <cell r="R472">
            <v>0</v>
          </cell>
          <cell r="S472">
            <v>0</v>
          </cell>
          <cell r="T472">
            <v>0</v>
          </cell>
          <cell r="U472">
            <v>0</v>
          </cell>
          <cell r="V472">
            <v>0</v>
          </cell>
          <cell r="W472">
            <v>0</v>
          </cell>
          <cell r="X472">
            <v>0</v>
          </cell>
          <cell r="Y472">
            <v>0</v>
          </cell>
          <cell r="Z472">
            <v>0</v>
          </cell>
          <cell r="AA472">
            <v>0</v>
          </cell>
          <cell r="AB472">
            <v>0</v>
          </cell>
          <cell r="AC472">
            <v>0</v>
          </cell>
          <cell r="AD472">
            <v>-1786046.3713296808</v>
          </cell>
          <cell r="AE472">
            <v>-894988.28616284253</v>
          </cell>
          <cell r="AF472">
            <v>-898478.28923632891</v>
          </cell>
          <cell r="AG472">
            <v>-4442938.5251446404</v>
          </cell>
          <cell r="AH472">
            <v>-1614982.4441292814</v>
          </cell>
          <cell r="AI472">
            <v>-1701836.1999745548</v>
          </cell>
          <cell r="AJ472">
            <v>-1792110.1012022048</v>
          </cell>
          <cell r="AK472">
            <v>-1886984.4099598494</v>
          </cell>
          <cell r="AL472">
            <v>-1987277.6313492153</v>
          </cell>
          <cell r="AM472">
            <v>-2094153.4223631765</v>
          </cell>
          <cell r="AN472">
            <v>-2203698.5878869942</v>
          </cell>
          <cell r="AO472">
            <v>0</v>
          </cell>
          <cell r="AP472">
            <v>-31857928</v>
          </cell>
          <cell r="AQ472">
            <v>-15928972</v>
          </cell>
          <cell r="AR472">
            <v>-15928964</v>
          </cell>
          <cell r="AS472">
            <v>-47222894</v>
          </cell>
          <cell r="AT472">
            <v>-27000754</v>
          </cell>
          <cell r="AU472">
            <v>-28179356</v>
          </cell>
          <cell r="AV472">
            <v>-25138182</v>
          </cell>
          <cell r="AW472">
            <v>-21162584</v>
          </cell>
          <cell r="AX472">
            <v>-27371884</v>
          </cell>
          <cell r="AY472">
            <v>-24887960</v>
          </cell>
          <cell r="AZ472">
            <v>-28477300</v>
          </cell>
          <cell r="BA472" t="str">
            <v>TEMPR</v>
          </cell>
        </row>
        <row r="473">
          <cell r="A473" t="str">
            <v>100</v>
          </cell>
          <cell r="B473" t="str">
            <v>BIENES Y SERVICIOS</v>
          </cell>
          <cell r="C473" t="str">
            <v>MANT. PLANTA INTERNA</v>
          </cell>
          <cell r="D473" t="str">
            <v>04J</v>
          </cell>
          <cell r="E473">
            <v>0</v>
          </cell>
          <cell r="F473">
            <v>0</v>
          </cell>
          <cell r="G473">
            <v>0</v>
          </cell>
          <cell r="H473">
            <v>0</v>
          </cell>
          <cell r="I473">
            <v>0</v>
          </cell>
          <cell r="J473">
            <v>0</v>
          </cell>
          <cell r="K473">
            <v>0</v>
          </cell>
          <cell r="L473">
            <v>0</v>
          </cell>
          <cell r="M473">
            <v>0</v>
          </cell>
          <cell r="N473">
            <v>0</v>
          </cell>
          <cell r="O473">
            <v>0</v>
          </cell>
          <cell r="P473">
            <v>0</v>
          </cell>
          <cell r="Q473">
            <v>0</v>
          </cell>
          <cell r="R473">
            <v>0</v>
          </cell>
          <cell r="S473">
            <v>0</v>
          </cell>
          <cell r="T473">
            <v>0</v>
          </cell>
          <cell r="U473">
            <v>0</v>
          </cell>
          <cell r="V473">
            <v>0</v>
          </cell>
          <cell r="W473">
            <v>0</v>
          </cell>
          <cell r="X473">
            <v>0</v>
          </cell>
          <cell r="Y473">
            <v>0</v>
          </cell>
          <cell r="Z473">
            <v>0</v>
          </cell>
          <cell r="AA473">
            <v>0</v>
          </cell>
          <cell r="AB473">
            <v>0</v>
          </cell>
          <cell r="AC473">
            <v>-1348461.9251612904</v>
          </cell>
          <cell r="AD473">
            <v>-1351698.2337816774</v>
          </cell>
          <cell r="AE473">
            <v>-1354671.9698959971</v>
          </cell>
          <cell r="AF473">
            <v>-1359955.1905785915</v>
          </cell>
          <cell r="AG473">
            <v>-1364307.0471884434</v>
          </cell>
          <cell r="AH473">
            <v>-1368809.2604441652</v>
          </cell>
          <cell r="AI473">
            <v>-1373736.9737817645</v>
          </cell>
          <cell r="AJ473">
            <v>-1377720.8110057313</v>
          </cell>
          <cell r="AK473">
            <v>-1381578.4292765472</v>
          </cell>
          <cell r="AL473">
            <v>-1385723.1645643767</v>
          </cell>
          <cell r="AM473">
            <v>-1390711.7679568084</v>
          </cell>
          <cell r="AN473">
            <v>-1393771.3338463134</v>
          </cell>
          <cell r="AO473">
            <v>0</v>
          </cell>
          <cell r="AP473">
            <v>0</v>
          </cell>
          <cell r="AQ473">
            <v>0</v>
          </cell>
          <cell r="AR473">
            <v>0</v>
          </cell>
          <cell r="AS473">
            <v>0</v>
          </cell>
          <cell r="AT473">
            <v>0</v>
          </cell>
          <cell r="AU473">
            <v>0</v>
          </cell>
          <cell r="AV473">
            <v>0</v>
          </cell>
          <cell r="AW473">
            <v>0</v>
          </cell>
          <cell r="AX473">
            <v>0</v>
          </cell>
          <cell r="AY473">
            <v>0</v>
          </cell>
          <cell r="AZ473">
            <v>0</v>
          </cell>
          <cell r="BA473" t="str">
            <v>TDATA</v>
          </cell>
        </row>
        <row r="474">
          <cell r="A474" t="str">
            <v>100</v>
          </cell>
          <cell r="B474" t="str">
            <v>BIENES Y SERVICIOS</v>
          </cell>
          <cell r="C474" t="str">
            <v>MARKETING Y ESTUDIOS DE MERCAD</v>
          </cell>
          <cell r="D474" t="str">
            <v>06O</v>
          </cell>
          <cell r="E474">
            <v>-1870206</v>
          </cell>
          <cell r="F474">
            <v>-19200</v>
          </cell>
          <cell r="G474">
            <v>0</v>
          </cell>
          <cell r="H474">
            <v>0</v>
          </cell>
          <cell r="I474">
            <v>0</v>
          </cell>
          <cell r="J474">
            <v>0</v>
          </cell>
          <cell r="K474">
            <v>0</v>
          </cell>
          <cell r="L474">
            <v>0</v>
          </cell>
          <cell r="M474">
            <v>0</v>
          </cell>
          <cell r="N474">
            <v>0</v>
          </cell>
          <cell r="O474">
            <v>0</v>
          </cell>
          <cell r="P474">
            <v>0</v>
          </cell>
          <cell r="Q474">
            <v>0</v>
          </cell>
          <cell r="R474">
            <v>0</v>
          </cell>
          <cell r="S474">
            <v>0</v>
          </cell>
          <cell r="T474">
            <v>0</v>
          </cell>
          <cell r="U474">
            <v>0</v>
          </cell>
          <cell r="V474">
            <v>0</v>
          </cell>
          <cell r="W474">
            <v>0</v>
          </cell>
          <cell r="X474">
            <v>0</v>
          </cell>
          <cell r="Y474">
            <v>0</v>
          </cell>
          <cell r="Z474">
            <v>0</v>
          </cell>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cell r="AS474">
            <v>0</v>
          </cell>
          <cell r="AT474">
            <v>0</v>
          </cell>
          <cell r="AU474">
            <v>0</v>
          </cell>
          <cell r="AV474">
            <v>0</v>
          </cell>
          <cell r="AW474">
            <v>0</v>
          </cell>
          <cell r="AX474">
            <v>0</v>
          </cell>
          <cell r="AY474">
            <v>0</v>
          </cell>
          <cell r="AZ474">
            <v>0</v>
          </cell>
          <cell r="BA474" t="str">
            <v>EMPRE</v>
          </cell>
        </row>
        <row r="475">
          <cell r="A475" t="str">
            <v>100</v>
          </cell>
          <cell r="B475" t="str">
            <v>BIENES Y SERVICIOS</v>
          </cell>
          <cell r="C475" t="str">
            <v>MARKETING Y ESTUDIOS DE MERCAD</v>
          </cell>
          <cell r="D475" t="str">
            <v>06O</v>
          </cell>
          <cell r="E475">
            <v>-17672069</v>
          </cell>
          <cell r="F475">
            <v>170042</v>
          </cell>
          <cell r="G475">
            <v>0</v>
          </cell>
          <cell r="H475">
            <v>0</v>
          </cell>
          <cell r="I475">
            <v>0</v>
          </cell>
          <cell r="J475">
            <v>0</v>
          </cell>
          <cell r="K475">
            <v>0</v>
          </cell>
          <cell r="L475">
            <v>0</v>
          </cell>
          <cell r="M475">
            <v>0</v>
          </cell>
          <cell r="N475">
            <v>0</v>
          </cell>
          <cell r="O475">
            <v>0</v>
          </cell>
          <cell r="P475">
            <v>0</v>
          </cell>
          <cell r="Q475">
            <v>0</v>
          </cell>
          <cell r="R475">
            <v>0</v>
          </cell>
          <cell r="S475">
            <v>0</v>
          </cell>
          <cell r="T475">
            <v>0</v>
          </cell>
          <cell r="U475">
            <v>0</v>
          </cell>
          <cell r="V475">
            <v>0</v>
          </cell>
          <cell r="W475">
            <v>0</v>
          </cell>
          <cell r="X475">
            <v>0</v>
          </cell>
          <cell r="Y475">
            <v>0</v>
          </cell>
          <cell r="Z475">
            <v>0</v>
          </cell>
          <cell r="AA475">
            <v>0</v>
          </cell>
          <cell r="AB475">
            <v>0</v>
          </cell>
          <cell r="AC475">
            <v>-3769131.9343019328</v>
          </cell>
          <cell r="AD475">
            <v>-3778177.8509442564</v>
          </cell>
          <cell r="AE475">
            <v>-3792175.262399842</v>
          </cell>
          <cell r="AF475">
            <v>-4566074.6577789523</v>
          </cell>
          <cell r="AG475">
            <v>-4580686.0966838459</v>
          </cell>
          <cell r="AH475">
            <v>-4595802.3608029019</v>
          </cell>
          <cell r="AI475">
            <v>-4998631.331430818</v>
          </cell>
          <cell r="AJ475">
            <v>-5013127.3622919675</v>
          </cell>
          <cell r="AK475">
            <v>-5027164.1189063843</v>
          </cell>
          <cell r="AL475">
            <v>-5815738.8826564047</v>
          </cell>
          <cell r="AM475">
            <v>-5836675.5426339684</v>
          </cell>
          <cell r="AN475">
            <v>-5849516.2288277633</v>
          </cell>
          <cell r="AO475">
            <v>0</v>
          </cell>
          <cell r="AP475">
            <v>0</v>
          </cell>
          <cell r="AQ475">
            <v>0</v>
          </cell>
          <cell r="AR475">
            <v>0</v>
          </cell>
          <cell r="AS475">
            <v>0</v>
          </cell>
          <cell r="AT475">
            <v>0</v>
          </cell>
          <cell r="AU475">
            <v>0</v>
          </cell>
          <cell r="AV475">
            <v>0</v>
          </cell>
          <cell r="AW475">
            <v>0</v>
          </cell>
          <cell r="AX475">
            <v>0</v>
          </cell>
          <cell r="AY475">
            <v>0</v>
          </cell>
          <cell r="AZ475">
            <v>-30000000</v>
          </cell>
          <cell r="BA475" t="str">
            <v>TDATA</v>
          </cell>
        </row>
        <row r="476">
          <cell r="A476" t="str">
            <v>100</v>
          </cell>
          <cell r="B476" t="str">
            <v>BIENES Y SERVICIOS</v>
          </cell>
          <cell r="C476" t="str">
            <v>MARKETING Y ESTUDIOS DE MERCAD</v>
          </cell>
          <cell r="D476" t="str">
            <v>06O</v>
          </cell>
          <cell r="E476">
            <v>-1870206</v>
          </cell>
          <cell r="F476">
            <v>-19200</v>
          </cell>
          <cell r="G476">
            <v>0</v>
          </cell>
          <cell r="H476">
            <v>0</v>
          </cell>
          <cell r="I476">
            <v>0</v>
          </cell>
          <cell r="J476">
            <v>0</v>
          </cell>
          <cell r="K476">
            <v>0</v>
          </cell>
          <cell r="L476">
            <v>0</v>
          </cell>
          <cell r="M476">
            <v>0</v>
          </cell>
          <cell r="N476">
            <v>0</v>
          </cell>
          <cell r="O476">
            <v>0</v>
          </cell>
          <cell r="P476">
            <v>0</v>
          </cell>
          <cell r="Q476">
            <v>0</v>
          </cell>
          <cell r="R476">
            <v>0</v>
          </cell>
          <cell r="S476">
            <v>0</v>
          </cell>
          <cell r="T476">
            <v>0</v>
          </cell>
          <cell r="U476">
            <v>0</v>
          </cell>
          <cell r="V476">
            <v>0</v>
          </cell>
          <cell r="W476">
            <v>0</v>
          </cell>
          <cell r="X476">
            <v>0</v>
          </cell>
          <cell r="Y476">
            <v>0</v>
          </cell>
          <cell r="Z476">
            <v>0</v>
          </cell>
          <cell r="AA476">
            <v>0</v>
          </cell>
          <cell r="AB476">
            <v>0</v>
          </cell>
          <cell r="AC476">
            <v>0</v>
          </cell>
          <cell r="AD476">
            <v>0</v>
          </cell>
          <cell r="AE476">
            <v>-4488866.4981653662</v>
          </cell>
          <cell r="AF476">
            <v>0</v>
          </cell>
          <cell r="AG476">
            <v>0</v>
          </cell>
          <cell r="AH476">
            <v>-14104432.903922584</v>
          </cell>
          <cell r="AI476">
            <v>-14862969.305495506</v>
          </cell>
          <cell r="AJ476">
            <v>-15651375.512305513</v>
          </cell>
          <cell r="AK476">
            <v>-16479959.331926985</v>
          </cell>
          <cell r="AL476">
            <v>-17355869.170418911</v>
          </cell>
          <cell r="AM476">
            <v>-18289267.814404033</v>
          </cell>
          <cell r="AN476">
            <v>-19245979.41377553</v>
          </cell>
          <cell r="AO476">
            <v>0</v>
          </cell>
          <cell r="AP476">
            <v>0</v>
          </cell>
          <cell r="AQ476">
            <v>-5699330</v>
          </cell>
          <cell r="AR476">
            <v>0</v>
          </cell>
          <cell r="AS476">
            <v>0</v>
          </cell>
          <cell r="AT476">
            <v>-13346912</v>
          </cell>
          <cell r="AU476">
            <v>3800000</v>
          </cell>
          <cell r="AV476">
            <v>5858996</v>
          </cell>
          <cell r="AW476">
            <v>0</v>
          </cell>
          <cell r="AX476">
            <v>-32973564</v>
          </cell>
          <cell r="AY476">
            <v>0</v>
          </cell>
          <cell r="AZ476">
            <v>-85590936</v>
          </cell>
          <cell r="BA476" t="str">
            <v>TEMPR</v>
          </cell>
        </row>
        <row r="477">
          <cell r="A477" t="str">
            <v>100</v>
          </cell>
          <cell r="B477" t="str">
            <v>BIENES Y SERVICIOS</v>
          </cell>
          <cell r="C477" t="str">
            <v>MATERIALES</v>
          </cell>
          <cell r="D477" t="str">
            <v>030</v>
          </cell>
          <cell r="E477">
            <v>-478427</v>
          </cell>
          <cell r="F477">
            <v>-684777</v>
          </cell>
          <cell r="G477">
            <v>0</v>
          </cell>
          <cell r="H477">
            <v>0</v>
          </cell>
          <cell r="I477">
            <v>0</v>
          </cell>
          <cell r="J477">
            <v>0</v>
          </cell>
          <cell r="K477">
            <v>0</v>
          </cell>
          <cell r="L477">
            <v>0</v>
          </cell>
          <cell r="M477">
            <v>0</v>
          </cell>
          <cell r="N477">
            <v>0</v>
          </cell>
          <cell r="O477">
            <v>0</v>
          </cell>
          <cell r="P477">
            <v>0</v>
          </cell>
          <cell r="Q477">
            <v>0</v>
          </cell>
          <cell r="R477">
            <v>0</v>
          </cell>
          <cell r="S477">
            <v>0</v>
          </cell>
          <cell r="T477">
            <v>0</v>
          </cell>
          <cell r="U477">
            <v>0</v>
          </cell>
          <cell r="V477">
            <v>0</v>
          </cell>
          <cell r="W477">
            <v>0</v>
          </cell>
          <cell r="X477">
            <v>0</v>
          </cell>
          <cell r="Y477">
            <v>0</v>
          </cell>
          <cell r="Z477">
            <v>0</v>
          </cell>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cell r="AS477">
            <v>0</v>
          </cell>
          <cell r="AT477">
            <v>0</v>
          </cell>
          <cell r="AU477">
            <v>0</v>
          </cell>
          <cell r="AV477">
            <v>0</v>
          </cell>
          <cell r="AW477">
            <v>0</v>
          </cell>
          <cell r="AX477">
            <v>0</v>
          </cell>
          <cell r="AY477">
            <v>0</v>
          </cell>
          <cell r="AZ477">
            <v>0</v>
          </cell>
          <cell r="BA477" t="str">
            <v>EMPRE</v>
          </cell>
        </row>
        <row r="478">
          <cell r="A478" t="str">
            <v>100</v>
          </cell>
          <cell r="B478" t="str">
            <v>BIENES Y SERVICIOS</v>
          </cell>
          <cell r="C478" t="str">
            <v>MATERIALES</v>
          </cell>
          <cell r="D478" t="str">
            <v>030</v>
          </cell>
          <cell r="E478">
            <v>0</v>
          </cell>
          <cell r="F478">
            <v>0</v>
          </cell>
          <cell r="G478">
            <v>0</v>
          </cell>
          <cell r="H478">
            <v>0</v>
          </cell>
          <cell r="I478">
            <v>0</v>
          </cell>
          <cell r="J478">
            <v>0</v>
          </cell>
          <cell r="K478">
            <v>0</v>
          </cell>
          <cell r="L478">
            <v>0</v>
          </cell>
          <cell r="M478">
            <v>0</v>
          </cell>
          <cell r="N478">
            <v>0</v>
          </cell>
          <cell r="O478">
            <v>0</v>
          </cell>
          <cell r="P478">
            <v>0</v>
          </cell>
          <cell r="Q478">
            <v>0</v>
          </cell>
          <cell r="R478">
            <v>0</v>
          </cell>
          <cell r="S478">
            <v>0</v>
          </cell>
          <cell r="T478">
            <v>0</v>
          </cell>
          <cell r="U478">
            <v>0</v>
          </cell>
          <cell r="V478">
            <v>0</v>
          </cell>
          <cell r="W478">
            <v>0</v>
          </cell>
          <cell r="X478">
            <v>0</v>
          </cell>
          <cell r="Y478">
            <v>0</v>
          </cell>
          <cell r="Z478">
            <v>0</v>
          </cell>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-94092</v>
          </cell>
          <cell r="AP478">
            <v>-179718</v>
          </cell>
          <cell r="AQ478">
            <v>-114184</v>
          </cell>
          <cell r="AR478">
            <v>-461830</v>
          </cell>
          <cell r="AS478">
            <v>-6421058</v>
          </cell>
          <cell r="AT478">
            <v>-746390</v>
          </cell>
          <cell r="AU478">
            <v>0</v>
          </cell>
          <cell r="AV478">
            <v>0</v>
          </cell>
          <cell r="AW478">
            <v>0</v>
          </cell>
          <cell r="AX478">
            <v>0</v>
          </cell>
          <cell r="AY478">
            <v>-3060000</v>
          </cell>
          <cell r="AZ478">
            <v>0</v>
          </cell>
          <cell r="BA478" t="str">
            <v>INFOE</v>
          </cell>
        </row>
        <row r="479">
          <cell r="A479" t="str">
            <v>100</v>
          </cell>
          <cell r="B479" t="str">
            <v>BIENES Y SERVICIOS</v>
          </cell>
          <cell r="C479" t="str">
            <v>MATERIALES</v>
          </cell>
          <cell r="D479" t="str">
            <v>030</v>
          </cell>
          <cell r="E479">
            <v>0</v>
          </cell>
          <cell r="F479">
            <v>0</v>
          </cell>
          <cell r="G479">
            <v>0</v>
          </cell>
          <cell r="H479">
            <v>0</v>
          </cell>
          <cell r="I479">
            <v>0</v>
          </cell>
          <cell r="J479">
            <v>0</v>
          </cell>
          <cell r="K479">
            <v>0</v>
          </cell>
          <cell r="L479">
            <v>0</v>
          </cell>
          <cell r="M479">
            <v>0</v>
          </cell>
          <cell r="N479">
            <v>0</v>
          </cell>
          <cell r="O479">
            <v>0</v>
          </cell>
          <cell r="P479">
            <v>0</v>
          </cell>
          <cell r="Q479">
            <v>0</v>
          </cell>
          <cell r="R479">
            <v>0</v>
          </cell>
          <cell r="S479">
            <v>0</v>
          </cell>
          <cell r="T479">
            <v>0</v>
          </cell>
          <cell r="U479">
            <v>0</v>
          </cell>
          <cell r="V479">
            <v>0</v>
          </cell>
          <cell r="W479">
            <v>0</v>
          </cell>
          <cell r="X479">
            <v>0</v>
          </cell>
          <cell r="Y479">
            <v>0</v>
          </cell>
          <cell r="Z479">
            <v>0</v>
          </cell>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-11435718</v>
          </cell>
          <cell r="AQ479">
            <v>11435718</v>
          </cell>
          <cell r="AR479">
            <v>0</v>
          </cell>
          <cell r="AS479">
            <v>0</v>
          </cell>
          <cell r="AT479">
            <v>0</v>
          </cell>
          <cell r="AU479">
            <v>0</v>
          </cell>
          <cell r="AV479">
            <v>0</v>
          </cell>
          <cell r="AW479">
            <v>0</v>
          </cell>
          <cell r="AX479">
            <v>0</v>
          </cell>
          <cell r="AY479">
            <v>0</v>
          </cell>
          <cell r="AZ479">
            <v>0</v>
          </cell>
          <cell r="BA479" t="str">
            <v>INTER</v>
          </cell>
        </row>
        <row r="480">
          <cell r="A480" t="str">
            <v>100</v>
          </cell>
          <cell r="B480" t="str">
            <v>BIENES Y SERVICIOS</v>
          </cell>
          <cell r="C480" t="str">
            <v>MATERIALES</v>
          </cell>
          <cell r="D480" t="str">
            <v>030</v>
          </cell>
          <cell r="E480">
            <v>0</v>
          </cell>
          <cell r="F480">
            <v>-62130</v>
          </cell>
          <cell r="G480">
            <v>0</v>
          </cell>
          <cell r="H480">
            <v>0</v>
          </cell>
          <cell r="I480">
            <v>0</v>
          </cell>
          <cell r="J480">
            <v>0</v>
          </cell>
          <cell r="K480">
            <v>0</v>
          </cell>
          <cell r="L480">
            <v>0</v>
          </cell>
          <cell r="M480">
            <v>0</v>
          </cell>
          <cell r="N480">
            <v>0</v>
          </cell>
          <cell r="O480">
            <v>0</v>
          </cell>
          <cell r="P480">
            <v>0</v>
          </cell>
          <cell r="Q480">
            <v>0</v>
          </cell>
          <cell r="R480">
            <v>0</v>
          </cell>
          <cell r="S480">
            <v>0</v>
          </cell>
          <cell r="T480">
            <v>0</v>
          </cell>
          <cell r="U480">
            <v>0</v>
          </cell>
          <cell r="V480">
            <v>0</v>
          </cell>
          <cell r="W480">
            <v>0</v>
          </cell>
          <cell r="X480">
            <v>0</v>
          </cell>
          <cell r="Y480">
            <v>0</v>
          </cell>
          <cell r="Z480">
            <v>0</v>
          </cell>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cell r="AS480">
            <v>0</v>
          </cell>
          <cell r="AT480">
            <v>0</v>
          </cell>
          <cell r="AU480">
            <v>0</v>
          </cell>
          <cell r="AV480">
            <v>0</v>
          </cell>
          <cell r="AW480">
            <v>0</v>
          </cell>
          <cell r="AX480">
            <v>0</v>
          </cell>
          <cell r="AY480">
            <v>0</v>
          </cell>
          <cell r="AZ480">
            <v>0</v>
          </cell>
          <cell r="BA480" t="str">
            <v>PANAL</v>
          </cell>
        </row>
        <row r="481">
          <cell r="A481" t="str">
            <v>100</v>
          </cell>
          <cell r="B481" t="str">
            <v>BIENES Y SERVICIOS</v>
          </cell>
          <cell r="C481" t="str">
            <v>MATERIALES</v>
          </cell>
          <cell r="D481" t="str">
            <v>030</v>
          </cell>
          <cell r="E481">
            <v>-987107</v>
          </cell>
          <cell r="F481">
            <v>-11500</v>
          </cell>
          <cell r="G481">
            <v>0</v>
          </cell>
          <cell r="H481">
            <v>0</v>
          </cell>
          <cell r="I481">
            <v>0</v>
          </cell>
          <cell r="J481">
            <v>0</v>
          </cell>
          <cell r="K481">
            <v>0</v>
          </cell>
          <cell r="L481">
            <v>0</v>
          </cell>
          <cell r="M481">
            <v>0</v>
          </cell>
          <cell r="N481">
            <v>0</v>
          </cell>
          <cell r="O481">
            <v>0</v>
          </cell>
          <cell r="P481">
            <v>0</v>
          </cell>
          <cell r="Q481">
            <v>0</v>
          </cell>
          <cell r="R481">
            <v>0</v>
          </cell>
          <cell r="S481">
            <v>0</v>
          </cell>
          <cell r="T481">
            <v>0</v>
          </cell>
          <cell r="U481">
            <v>0</v>
          </cell>
          <cell r="V481">
            <v>0</v>
          </cell>
          <cell r="W481">
            <v>0</v>
          </cell>
          <cell r="X481">
            <v>0</v>
          </cell>
          <cell r="Y481">
            <v>0</v>
          </cell>
          <cell r="Z481">
            <v>0</v>
          </cell>
          <cell r="AA481">
            <v>0</v>
          </cell>
          <cell r="AB481">
            <v>0</v>
          </cell>
          <cell r="AC481">
            <v>-7979186.8055579979</v>
          </cell>
          <cell r="AD481">
            <v>-7998336.8538913364</v>
          </cell>
          <cell r="AE481">
            <v>-8539408.2893713117</v>
          </cell>
          <cell r="AF481">
            <v>-33603625.252808884</v>
          </cell>
          <cell r="AG481">
            <v>-9661955.9033516292</v>
          </cell>
          <cell r="AH481">
            <v>-10210881.000262735</v>
          </cell>
          <cell r="AI481">
            <v>-34744160.618019834</v>
          </cell>
          <cell r="AJ481">
            <v>-10559267.806671847</v>
          </cell>
          <cell r="AK481">
            <v>-11110697.700093307</v>
          </cell>
          <cell r="AL481">
            <v>-36649220.398202091</v>
          </cell>
          <cell r="AM481">
            <v>-12266509.77799451</v>
          </cell>
          <cell r="AN481">
            <v>-12293496.099506099</v>
          </cell>
          <cell r="AO481">
            <v>-28932</v>
          </cell>
          <cell r="AP481">
            <v>0</v>
          </cell>
          <cell r="AQ481">
            <v>0</v>
          </cell>
          <cell r="AR481">
            <v>0</v>
          </cell>
          <cell r="AS481">
            <v>-1844</v>
          </cell>
          <cell r="AT481">
            <v>0</v>
          </cell>
          <cell r="AU481">
            <v>-16227790</v>
          </cell>
          <cell r="AV481">
            <v>-157648</v>
          </cell>
          <cell r="AW481">
            <v>-274206</v>
          </cell>
          <cell r="AX481">
            <v>-1284952</v>
          </cell>
          <cell r="AY481">
            <v>-2052240</v>
          </cell>
          <cell r="AZ481">
            <v>-4148482</v>
          </cell>
          <cell r="BA481" t="str">
            <v>TDATA</v>
          </cell>
        </row>
        <row r="482">
          <cell r="A482" t="str">
            <v>100</v>
          </cell>
          <cell r="B482" t="str">
            <v>BIENES Y SERVICIOS</v>
          </cell>
          <cell r="C482" t="str">
            <v>MATERIALES</v>
          </cell>
          <cell r="D482" t="str">
            <v>030</v>
          </cell>
          <cell r="E482">
            <v>0</v>
          </cell>
          <cell r="F482">
            <v>-186743017</v>
          </cell>
          <cell r="G482">
            <v>0</v>
          </cell>
          <cell r="H482">
            <v>0</v>
          </cell>
          <cell r="I482">
            <v>0</v>
          </cell>
          <cell r="J482">
            <v>0</v>
          </cell>
          <cell r="K482">
            <v>0</v>
          </cell>
          <cell r="L482">
            <v>0</v>
          </cell>
          <cell r="M482">
            <v>0</v>
          </cell>
          <cell r="N482">
            <v>0</v>
          </cell>
          <cell r="O482">
            <v>0</v>
          </cell>
          <cell r="P482">
            <v>0</v>
          </cell>
          <cell r="Q482">
            <v>0</v>
          </cell>
          <cell r="R482">
            <v>0</v>
          </cell>
          <cell r="S482">
            <v>0</v>
          </cell>
          <cell r="T482">
            <v>0</v>
          </cell>
          <cell r="U482">
            <v>0</v>
          </cell>
          <cell r="V482">
            <v>0</v>
          </cell>
          <cell r="W482">
            <v>0</v>
          </cell>
          <cell r="X482">
            <v>0</v>
          </cell>
          <cell r="Y482">
            <v>0</v>
          </cell>
          <cell r="Z482">
            <v>0</v>
          </cell>
          <cell r="AA482">
            <v>0</v>
          </cell>
          <cell r="AB482">
            <v>0</v>
          </cell>
          <cell r="AC482">
            <v>0</v>
          </cell>
          <cell r="AD482">
            <v>0</v>
          </cell>
          <cell r="AE482">
            <v>0</v>
          </cell>
          <cell r="AF482">
            <v>0</v>
          </cell>
          <cell r="AG482">
            <v>0</v>
          </cell>
          <cell r="AH482">
            <v>0</v>
          </cell>
          <cell r="AI482">
            <v>0</v>
          </cell>
          <cell r="AJ482">
            <v>0</v>
          </cell>
          <cell r="AK482">
            <v>0</v>
          </cell>
          <cell r="AL482">
            <v>0</v>
          </cell>
          <cell r="AM482">
            <v>0</v>
          </cell>
          <cell r="AN482">
            <v>0</v>
          </cell>
          <cell r="AO482">
            <v>0</v>
          </cell>
          <cell r="AP482">
            <v>0</v>
          </cell>
          <cell r="AQ482">
            <v>0</v>
          </cell>
          <cell r="AR482">
            <v>0</v>
          </cell>
          <cell r="AS482">
            <v>0</v>
          </cell>
          <cell r="AT482">
            <v>0</v>
          </cell>
          <cell r="AU482">
            <v>0</v>
          </cell>
          <cell r="AV482">
            <v>0</v>
          </cell>
          <cell r="AW482">
            <v>0</v>
          </cell>
          <cell r="AX482">
            <v>0</v>
          </cell>
          <cell r="AY482">
            <v>0</v>
          </cell>
          <cell r="AZ482">
            <v>0</v>
          </cell>
          <cell r="BA482" t="str">
            <v>TELEM</v>
          </cell>
        </row>
        <row r="483">
          <cell r="A483" t="str">
            <v>100</v>
          </cell>
          <cell r="B483" t="str">
            <v>BIENES Y SERVICIOS</v>
          </cell>
          <cell r="C483" t="str">
            <v>MATERIALES</v>
          </cell>
          <cell r="D483" t="str">
            <v>030</v>
          </cell>
          <cell r="E483">
            <v>-40009553</v>
          </cell>
          <cell r="F483">
            <v>40009553</v>
          </cell>
          <cell r="G483">
            <v>0</v>
          </cell>
          <cell r="H483">
            <v>0</v>
          </cell>
          <cell r="I483">
            <v>0</v>
          </cell>
          <cell r="J483">
            <v>0</v>
          </cell>
          <cell r="K483">
            <v>0</v>
          </cell>
          <cell r="L483">
            <v>0</v>
          </cell>
          <cell r="M483">
            <v>0</v>
          </cell>
          <cell r="N483">
            <v>0</v>
          </cell>
          <cell r="O483">
            <v>0</v>
          </cell>
          <cell r="P483">
            <v>0</v>
          </cell>
          <cell r="Q483">
            <v>0</v>
          </cell>
          <cell r="R483">
            <v>0</v>
          </cell>
          <cell r="S483">
            <v>0</v>
          </cell>
          <cell r="T483">
            <v>0</v>
          </cell>
          <cell r="U483">
            <v>0</v>
          </cell>
          <cell r="V483">
            <v>0</v>
          </cell>
          <cell r="W483">
            <v>0</v>
          </cell>
          <cell r="X483">
            <v>0</v>
          </cell>
          <cell r="Y483">
            <v>0</v>
          </cell>
          <cell r="Z483">
            <v>0</v>
          </cell>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cell r="AS483">
            <v>0</v>
          </cell>
          <cell r="AT483">
            <v>0</v>
          </cell>
          <cell r="AU483">
            <v>0</v>
          </cell>
          <cell r="AV483">
            <v>0</v>
          </cell>
          <cell r="AW483">
            <v>0</v>
          </cell>
          <cell r="AX483">
            <v>0</v>
          </cell>
          <cell r="AY483">
            <v>0</v>
          </cell>
          <cell r="AZ483">
            <v>0</v>
          </cell>
          <cell r="BA483" t="str">
            <v>TELEO</v>
          </cell>
        </row>
        <row r="484">
          <cell r="A484" t="str">
            <v>100</v>
          </cell>
          <cell r="B484" t="str">
            <v>BIENES Y SERVICIOS</v>
          </cell>
          <cell r="C484" t="str">
            <v>MATERIALES</v>
          </cell>
          <cell r="D484" t="str">
            <v>030</v>
          </cell>
          <cell r="E484">
            <v>-40487980</v>
          </cell>
          <cell r="F484">
            <v>39324776</v>
          </cell>
          <cell r="G484">
            <v>0</v>
          </cell>
          <cell r="H484">
            <v>0</v>
          </cell>
          <cell r="I484">
            <v>0</v>
          </cell>
          <cell r="J484">
            <v>0</v>
          </cell>
          <cell r="K484">
            <v>0</v>
          </cell>
          <cell r="L484">
            <v>0</v>
          </cell>
          <cell r="M484">
            <v>0</v>
          </cell>
          <cell r="N484">
            <v>0</v>
          </cell>
          <cell r="O484">
            <v>0</v>
          </cell>
          <cell r="P484">
            <v>0</v>
          </cell>
          <cell r="Q484">
            <v>0</v>
          </cell>
          <cell r="R484">
            <v>0</v>
          </cell>
          <cell r="S484">
            <v>0</v>
          </cell>
          <cell r="T484">
            <v>0</v>
          </cell>
          <cell r="U484">
            <v>0</v>
          </cell>
          <cell r="V484">
            <v>0</v>
          </cell>
          <cell r="W484">
            <v>0</v>
          </cell>
          <cell r="X484">
            <v>0</v>
          </cell>
          <cell r="Y484">
            <v>0</v>
          </cell>
          <cell r="Z484">
            <v>0</v>
          </cell>
          <cell r="AA484">
            <v>0</v>
          </cell>
          <cell r="AB484">
            <v>0</v>
          </cell>
          <cell r="AC484">
            <v>-5263233.9209938962</v>
          </cell>
          <cell r="AD484">
            <v>-8671469.6125549078</v>
          </cell>
          <cell r="AE484">
            <v>-2188067.0068558529</v>
          </cell>
          <cell r="AF484">
            <v>-9326897.8210933581</v>
          </cell>
          <cell r="AG484">
            <v>-13560580.019201996</v>
          </cell>
          <cell r="AH484">
            <v>-7361746.6186695322</v>
          </cell>
          <cell r="AI484">
            <v>-7757661.3518215753</v>
          </cell>
          <cell r="AJ484">
            <v>-8169166.4982289467</v>
          </cell>
          <cell r="AK484">
            <v>-8601642.1726451926</v>
          </cell>
          <cell r="AL484">
            <v>-9058819.4541212842</v>
          </cell>
          <cell r="AM484">
            <v>-9546002.7643639334</v>
          </cell>
          <cell r="AN484">
            <v>-10047789.182960246</v>
          </cell>
          <cell r="AO484">
            <v>-14722022</v>
          </cell>
          <cell r="AP484">
            <v>-43177394</v>
          </cell>
          <cell r="AQ484">
            <v>-16321626</v>
          </cell>
          <cell r="AR484">
            <v>40611372</v>
          </cell>
          <cell r="AS484">
            <v>-52937448</v>
          </cell>
          <cell r="AT484">
            <v>-57416412</v>
          </cell>
          <cell r="AU484">
            <v>-187402164</v>
          </cell>
          <cell r="AV484">
            <v>-71005538</v>
          </cell>
          <cell r="AW484">
            <v>-11397560</v>
          </cell>
          <cell r="AX484">
            <v>-152100898</v>
          </cell>
          <cell r="AY484">
            <v>-118262998</v>
          </cell>
          <cell r="AZ484">
            <v>-101423110</v>
          </cell>
          <cell r="BA484" t="str">
            <v>TEMPR</v>
          </cell>
        </row>
        <row r="485">
          <cell r="A485" t="str">
            <v>100</v>
          </cell>
          <cell r="B485" t="str">
            <v>BIENES Y SERVICIOS</v>
          </cell>
          <cell r="C485" t="str">
            <v>MERC.Y MENAJE P.SALAS DESC.,CA</v>
          </cell>
          <cell r="D485" t="str">
            <v>034</v>
          </cell>
          <cell r="E485">
            <v>-7263121</v>
          </cell>
          <cell r="F485">
            <v>-11611</v>
          </cell>
          <cell r="G485">
            <v>0</v>
          </cell>
          <cell r="H485">
            <v>0</v>
          </cell>
          <cell r="I485">
            <v>0</v>
          </cell>
          <cell r="J485">
            <v>0</v>
          </cell>
          <cell r="K485">
            <v>0</v>
          </cell>
          <cell r="L485">
            <v>0</v>
          </cell>
          <cell r="M485">
            <v>0</v>
          </cell>
          <cell r="N485">
            <v>0</v>
          </cell>
          <cell r="O485">
            <v>0</v>
          </cell>
          <cell r="P485">
            <v>0</v>
          </cell>
          <cell r="Q485">
            <v>0</v>
          </cell>
          <cell r="R485">
            <v>0</v>
          </cell>
          <cell r="S485">
            <v>0</v>
          </cell>
          <cell r="T485">
            <v>0</v>
          </cell>
          <cell r="U485">
            <v>0</v>
          </cell>
          <cell r="V485">
            <v>0</v>
          </cell>
          <cell r="W485">
            <v>0</v>
          </cell>
          <cell r="X485">
            <v>0</v>
          </cell>
          <cell r="Y485">
            <v>0</v>
          </cell>
          <cell r="Z485">
            <v>0</v>
          </cell>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cell r="AS485">
            <v>0</v>
          </cell>
          <cell r="AT485">
            <v>0</v>
          </cell>
          <cell r="AU485">
            <v>0</v>
          </cell>
          <cell r="AV485">
            <v>0</v>
          </cell>
          <cell r="AW485">
            <v>0</v>
          </cell>
          <cell r="AX485">
            <v>0</v>
          </cell>
          <cell r="AY485">
            <v>0</v>
          </cell>
          <cell r="AZ485">
            <v>0</v>
          </cell>
          <cell r="BA485" t="str">
            <v>EMPRE</v>
          </cell>
        </row>
        <row r="486">
          <cell r="A486" t="str">
            <v>100</v>
          </cell>
          <cell r="B486" t="str">
            <v>BIENES Y SERVICIOS</v>
          </cell>
          <cell r="C486" t="str">
            <v>MERC.Y MENAJE P.SALAS DESC.,CA</v>
          </cell>
          <cell r="D486" t="str">
            <v>034</v>
          </cell>
          <cell r="E486">
            <v>-702525</v>
          </cell>
          <cell r="F486">
            <v>0</v>
          </cell>
          <cell r="G486">
            <v>0</v>
          </cell>
          <cell r="H486">
            <v>0</v>
          </cell>
          <cell r="I486">
            <v>0</v>
          </cell>
          <cell r="J486">
            <v>0</v>
          </cell>
          <cell r="K486">
            <v>0</v>
          </cell>
          <cell r="L486">
            <v>0</v>
          </cell>
          <cell r="M486">
            <v>0</v>
          </cell>
          <cell r="N486">
            <v>0</v>
          </cell>
          <cell r="O486">
            <v>0</v>
          </cell>
          <cell r="P486">
            <v>0</v>
          </cell>
          <cell r="Q486">
            <v>0</v>
          </cell>
          <cell r="R486">
            <v>0</v>
          </cell>
          <cell r="S486">
            <v>0</v>
          </cell>
          <cell r="T486">
            <v>0</v>
          </cell>
          <cell r="U486">
            <v>0</v>
          </cell>
          <cell r="V486">
            <v>0</v>
          </cell>
          <cell r="W486">
            <v>0</v>
          </cell>
          <cell r="X486">
            <v>0</v>
          </cell>
          <cell r="Y486">
            <v>0</v>
          </cell>
          <cell r="Z486">
            <v>0</v>
          </cell>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cell r="AS486">
            <v>0</v>
          </cell>
          <cell r="AT486">
            <v>0</v>
          </cell>
          <cell r="AU486">
            <v>0</v>
          </cell>
          <cell r="AV486">
            <v>0</v>
          </cell>
          <cell r="AW486">
            <v>0</v>
          </cell>
          <cell r="AX486">
            <v>0</v>
          </cell>
          <cell r="AY486">
            <v>0</v>
          </cell>
          <cell r="AZ486">
            <v>0</v>
          </cell>
          <cell r="BA486" t="str">
            <v>INFOE</v>
          </cell>
        </row>
        <row r="487">
          <cell r="A487" t="str">
            <v>100</v>
          </cell>
          <cell r="B487" t="str">
            <v>BIENES Y SERVICIOS</v>
          </cell>
          <cell r="C487" t="str">
            <v>MERC.Y MENAJE P.SALAS DESC.,CA</v>
          </cell>
          <cell r="D487" t="str">
            <v>034</v>
          </cell>
          <cell r="E487">
            <v>-3944485</v>
          </cell>
          <cell r="F487">
            <v>-807476</v>
          </cell>
          <cell r="G487">
            <v>0</v>
          </cell>
          <cell r="H487">
            <v>0</v>
          </cell>
          <cell r="I487">
            <v>0</v>
          </cell>
          <cell r="J487">
            <v>0</v>
          </cell>
          <cell r="K487">
            <v>0</v>
          </cell>
          <cell r="L487">
            <v>0</v>
          </cell>
          <cell r="M487">
            <v>0</v>
          </cell>
          <cell r="N487">
            <v>0</v>
          </cell>
          <cell r="O487">
            <v>0</v>
          </cell>
          <cell r="P487">
            <v>0</v>
          </cell>
          <cell r="Q487">
            <v>0</v>
          </cell>
          <cell r="R487">
            <v>0</v>
          </cell>
          <cell r="S487">
            <v>0</v>
          </cell>
          <cell r="T487">
            <v>0</v>
          </cell>
          <cell r="U487">
            <v>0</v>
          </cell>
          <cell r="V487">
            <v>0</v>
          </cell>
          <cell r="W487">
            <v>0</v>
          </cell>
          <cell r="X487">
            <v>0</v>
          </cell>
          <cell r="Y487">
            <v>0</v>
          </cell>
          <cell r="Z487">
            <v>0</v>
          </cell>
          <cell r="AA487">
            <v>0</v>
          </cell>
          <cell r="AB487">
            <v>0</v>
          </cell>
          <cell r="AC487">
            <v>-2071219.2301586701</v>
          </cell>
          <cell r="AD487">
            <v>-2076190.1563110505</v>
          </cell>
          <cell r="AE487">
            <v>-2083848.0563610529</v>
          </cell>
          <cell r="AF487">
            <v>-2504585.4598155287</v>
          </cell>
          <cell r="AG487">
            <v>-2512600.133286939</v>
          </cell>
          <cell r="AH487">
            <v>-2520891.713726786</v>
          </cell>
          <cell r="AI487">
            <v>-2739929.7048056317</v>
          </cell>
          <cell r="AJ487">
            <v>-2747875.5009495676</v>
          </cell>
          <cell r="AK487">
            <v>-2755569.5523522259</v>
          </cell>
          <cell r="AL487">
            <v>-3184264.6601847466</v>
          </cell>
          <cell r="AM487">
            <v>-3195728.0129614114</v>
          </cell>
          <cell r="AN487">
            <v>-3202758.6145899263</v>
          </cell>
          <cell r="AO487">
            <v>0</v>
          </cell>
          <cell r="AP487">
            <v>0</v>
          </cell>
          <cell r="AQ487">
            <v>0</v>
          </cell>
          <cell r="AR487">
            <v>0</v>
          </cell>
          <cell r="AS487">
            <v>0</v>
          </cell>
          <cell r="AT487">
            <v>0</v>
          </cell>
          <cell r="AU487">
            <v>-574070</v>
          </cell>
          <cell r="AV487">
            <v>-754970</v>
          </cell>
          <cell r="AW487">
            <v>-334152</v>
          </cell>
          <cell r="AX487">
            <v>-335492</v>
          </cell>
          <cell r="AY487">
            <v>-254486</v>
          </cell>
          <cell r="AZ487">
            <v>-134534</v>
          </cell>
          <cell r="BA487" t="str">
            <v>TDATA</v>
          </cell>
        </row>
        <row r="488">
          <cell r="A488" t="str">
            <v>100</v>
          </cell>
          <cell r="B488" t="str">
            <v>BIENES Y SERVICIOS</v>
          </cell>
          <cell r="C488" t="str">
            <v>MERC.Y MENAJE P.SALAS DESC.,CA</v>
          </cell>
          <cell r="D488" t="str">
            <v>034</v>
          </cell>
          <cell r="E488">
            <v>-41325</v>
          </cell>
          <cell r="F488">
            <v>0</v>
          </cell>
          <cell r="G488">
            <v>0</v>
          </cell>
          <cell r="H488">
            <v>0</v>
          </cell>
          <cell r="I488">
            <v>0</v>
          </cell>
          <cell r="J488">
            <v>0</v>
          </cell>
          <cell r="K488">
            <v>0</v>
          </cell>
          <cell r="L488">
            <v>0</v>
          </cell>
          <cell r="M488">
            <v>0</v>
          </cell>
          <cell r="N488">
            <v>0</v>
          </cell>
          <cell r="O488">
            <v>0</v>
          </cell>
          <cell r="P488">
            <v>0</v>
          </cell>
          <cell r="Q488">
            <v>0</v>
          </cell>
          <cell r="R488">
            <v>0</v>
          </cell>
          <cell r="S488">
            <v>0</v>
          </cell>
          <cell r="T488">
            <v>0</v>
          </cell>
          <cell r="U488">
            <v>0</v>
          </cell>
          <cell r="V488">
            <v>0</v>
          </cell>
          <cell r="W488">
            <v>0</v>
          </cell>
          <cell r="X488">
            <v>0</v>
          </cell>
          <cell r="Y488">
            <v>0</v>
          </cell>
          <cell r="Z488">
            <v>0</v>
          </cell>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cell r="AS488">
            <v>0</v>
          </cell>
          <cell r="AT488">
            <v>0</v>
          </cell>
          <cell r="AU488">
            <v>0</v>
          </cell>
          <cell r="AV488">
            <v>0</v>
          </cell>
          <cell r="AW488">
            <v>0</v>
          </cell>
          <cell r="AX488">
            <v>0</v>
          </cell>
          <cell r="AY488">
            <v>0</v>
          </cell>
          <cell r="AZ488">
            <v>0</v>
          </cell>
          <cell r="BA488" t="str">
            <v>TECNO</v>
          </cell>
        </row>
        <row r="489">
          <cell r="A489" t="str">
            <v>100</v>
          </cell>
          <cell r="B489" t="str">
            <v>BIENES Y SERVICIOS</v>
          </cell>
          <cell r="C489" t="str">
            <v>MERC.Y MENAJE P.SALAS DESC.,CA</v>
          </cell>
          <cell r="D489" t="str">
            <v>034</v>
          </cell>
          <cell r="E489">
            <v>0</v>
          </cell>
          <cell r="F489">
            <v>-15318</v>
          </cell>
          <cell r="G489">
            <v>0</v>
          </cell>
          <cell r="H489">
            <v>0</v>
          </cell>
          <cell r="I489">
            <v>0</v>
          </cell>
          <cell r="J489">
            <v>0</v>
          </cell>
          <cell r="K489">
            <v>0</v>
          </cell>
          <cell r="L489">
            <v>0</v>
          </cell>
          <cell r="M489">
            <v>0</v>
          </cell>
          <cell r="N489">
            <v>0</v>
          </cell>
          <cell r="O489">
            <v>0</v>
          </cell>
          <cell r="P489">
            <v>0</v>
          </cell>
          <cell r="Q489">
            <v>0</v>
          </cell>
          <cell r="R489">
            <v>0</v>
          </cell>
          <cell r="S489">
            <v>0</v>
          </cell>
          <cell r="T489">
            <v>0</v>
          </cell>
          <cell r="U489">
            <v>0</v>
          </cell>
          <cell r="V489">
            <v>0</v>
          </cell>
          <cell r="W489">
            <v>0</v>
          </cell>
          <cell r="X489">
            <v>0</v>
          </cell>
          <cell r="Y489">
            <v>0</v>
          </cell>
          <cell r="Z489">
            <v>0</v>
          </cell>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cell r="AS489">
            <v>0</v>
          </cell>
          <cell r="AT489">
            <v>0</v>
          </cell>
          <cell r="AU489">
            <v>0</v>
          </cell>
          <cell r="AV489">
            <v>0</v>
          </cell>
          <cell r="AW489">
            <v>0</v>
          </cell>
          <cell r="AX489">
            <v>0</v>
          </cell>
          <cell r="AY489">
            <v>0</v>
          </cell>
          <cell r="AZ489">
            <v>0</v>
          </cell>
          <cell r="BA489" t="str">
            <v>TELEM</v>
          </cell>
        </row>
        <row r="490">
          <cell r="A490" t="str">
            <v>100</v>
          </cell>
          <cell r="B490" t="str">
            <v>BIENES Y SERVICIOS</v>
          </cell>
          <cell r="C490" t="str">
            <v>MERC.Y MENAJE P.SALAS DESC.,CA</v>
          </cell>
          <cell r="D490" t="str">
            <v>034</v>
          </cell>
          <cell r="E490">
            <v>-15318</v>
          </cell>
          <cell r="F490">
            <v>15318</v>
          </cell>
          <cell r="G490">
            <v>0</v>
          </cell>
          <cell r="H490">
            <v>0</v>
          </cell>
          <cell r="I490">
            <v>0</v>
          </cell>
          <cell r="J490">
            <v>0</v>
          </cell>
          <cell r="K490">
            <v>0</v>
          </cell>
          <cell r="L490">
            <v>0</v>
          </cell>
          <cell r="M490">
            <v>0</v>
          </cell>
          <cell r="N490">
            <v>0</v>
          </cell>
          <cell r="O490">
            <v>0</v>
          </cell>
          <cell r="P490">
            <v>0</v>
          </cell>
          <cell r="Q490">
            <v>0</v>
          </cell>
          <cell r="R490">
            <v>0</v>
          </cell>
          <cell r="S490">
            <v>0</v>
          </cell>
          <cell r="T490">
            <v>0</v>
          </cell>
          <cell r="U490">
            <v>0</v>
          </cell>
          <cell r="V490">
            <v>0</v>
          </cell>
          <cell r="W490">
            <v>0</v>
          </cell>
          <cell r="X490">
            <v>0</v>
          </cell>
          <cell r="Y490">
            <v>0</v>
          </cell>
          <cell r="Z490">
            <v>0</v>
          </cell>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cell r="AS490">
            <v>0</v>
          </cell>
          <cell r="AT490">
            <v>0</v>
          </cell>
          <cell r="AU490">
            <v>0</v>
          </cell>
          <cell r="AV490">
            <v>0</v>
          </cell>
          <cell r="AW490">
            <v>0</v>
          </cell>
          <cell r="AX490">
            <v>0</v>
          </cell>
          <cell r="AY490">
            <v>0</v>
          </cell>
          <cell r="AZ490">
            <v>0</v>
          </cell>
          <cell r="BA490" t="str">
            <v>TELEO</v>
          </cell>
        </row>
        <row r="491">
          <cell r="A491" t="str">
            <v>100</v>
          </cell>
          <cell r="B491" t="str">
            <v>BIENES Y SERVICIOS</v>
          </cell>
          <cell r="C491" t="str">
            <v>MERC.Y MENAJE P.SALAS DESC.,CA</v>
          </cell>
          <cell r="D491" t="str">
            <v>034</v>
          </cell>
          <cell r="E491">
            <v>-7278439</v>
          </cell>
          <cell r="F491">
            <v>3707</v>
          </cell>
          <cell r="G491">
            <v>0</v>
          </cell>
          <cell r="H491">
            <v>0</v>
          </cell>
          <cell r="I491">
            <v>0</v>
          </cell>
          <cell r="J491">
            <v>0</v>
          </cell>
          <cell r="K491">
            <v>0</v>
          </cell>
          <cell r="L491">
            <v>0</v>
          </cell>
          <cell r="M491">
            <v>0</v>
          </cell>
          <cell r="N491">
            <v>0</v>
          </cell>
          <cell r="O491">
            <v>0</v>
          </cell>
          <cell r="P491">
            <v>0</v>
          </cell>
          <cell r="Q491">
            <v>0</v>
          </cell>
          <cell r="R491">
            <v>0</v>
          </cell>
          <cell r="S491">
            <v>0</v>
          </cell>
          <cell r="T491">
            <v>0</v>
          </cell>
          <cell r="U491">
            <v>0</v>
          </cell>
          <cell r="V491">
            <v>0</v>
          </cell>
          <cell r="W491">
            <v>0</v>
          </cell>
          <cell r="X491">
            <v>0</v>
          </cell>
          <cell r="Y491">
            <v>0</v>
          </cell>
          <cell r="Z491">
            <v>0</v>
          </cell>
          <cell r="AA491">
            <v>0</v>
          </cell>
          <cell r="AB491">
            <v>0</v>
          </cell>
          <cell r="AC491">
            <v>-485886.82249664626</v>
          </cell>
          <cell r="AD491">
            <v>-261745.71308749914</v>
          </cell>
          <cell r="AE491">
            <v>-62620.280392800378</v>
          </cell>
          <cell r="AF491">
            <v>-776213.56463074789</v>
          </cell>
          <cell r="AG491">
            <v>-76737.925381455003</v>
          </cell>
          <cell r="AH491">
            <v>-2405067.8765180339</v>
          </cell>
          <cell r="AI491">
            <v>-2534412.4269171739</v>
          </cell>
          <cell r="AJ491">
            <v>-2668850.3341029952</v>
          </cell>
          <cell r="AK491">
            <v>-2810139.2707904074</v>
          </cell>
          <cell r="AL491">
            <v>-2959498.1730329171</v>
          </cell>
          <cell r="AM491">
            <v>-3118659.9847786287</v>
          </cell>
          <cell r="AN491">
            <v>-3282306.7714216011</v>
          </cell>
          <cell r="AO491">
            <v>-816380</v>
          </cell>
          <cell r="AP491">
            <v>-1599196</v>
          </cell>
          <cell r="AQ491">
            <v>-318876</v>
          </cell>
          <cell r="AR491">
            <v>-1623640</v>
          </cell>
          <cell r="AS491">
            <v>-335438</v>
          </cell>
          <cell r="AT491">
            <v>-1838126</v>
          </cell>
          <cell r="AU491">
            <v>-653334</v>
          </cell>
          <cell r="AV491">
            <v>-33008</v>
          </cell>
          <cell r="AW491">
            <v>-68052</v>
          </cell>
          <cell r="AX491">
            <v>-160766</v>
          </cell>
          <cell r="AY491">
            <v>-239388</v>
          </cell>
          <cell r="AZ491">
            <v>-338258</v>
          </cell>
          <cell r="BA491" t="str">
            <v>TEMPR</v>
          </cell>
        </row>
        <row r="492">
          <cell r="A492" t="str">
            <v>100</v>
          </cell>
          <cell r="B492" t="str">
            <v>BIENES Y SERVICIOS</v>
          </cell>
          <cell r="C492" t="str">
            <v>MUEBLES Y EQUIPOS DE OFICINA</v>
          </cell>
          <cell r="D492" t="str">
            <v>028</v>
          </cell>
          <cell r="E492">
            <v>0</v>
          </cell>
          <cell r="F492">
            <v>0</v>
          </cell>
          <cell r="G492">
            <v>0</v>
          </cell>
          <cell r="H492">
            <v>0</v>
          </cell>
          <cell r="I492">
            <v>0</v>
          </cell>
          <cell r="J492">
            <v>0</v>
          </cell>
          <cell r="K492">
            <v>0</v>
          </cell>
          <cell r="L492">
            <v>0</v>
          </cell>
          <cell r="M492">
            <v>0</v>
          </cell>
          <cell r="N492">
            <v>0</v>
          </cell>
          <cell r="O492">
            <v>0</v>
          </cell>
          <cell r="P492">
            <v>0</v>
          </cell>
          <cell r="Q492">
            <v>0</v>
          </cell>
          <cell r="R492">
            <v>0</v>
          </cell>
          <cell r="S492">
            <v>0</v>
          </cell>
          <cell r="T492">
            <v>0</v>
          </cell>
          <cell r="U492">
            <v>0</v>
          </cell>
          <cell r="V492">
            <v>0</v>
          </cell>
          <cell r="W492">
            <v>0</v>
          </cell>
          <cell r="X492">
            <v>0</v>
          </cell>
          <cell r="Y492">
            <v>0</v>
          </cell>
          <cell r="Z492">
            <v>0</v>
          </cell>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cell r="AS492">
            <v>-215890</v>
          </cell>
          <cell r="AT492">
            <v>0</v>
          </cell>
          <cell r="AU492">
            <v>0</v>
          </cell>
          <cell r="AV492">
            <v>0</v>
          </cell>
          <cell r="AW492">
            <v>0</v>
          </cell>
          <cell r="AX492">
            <v>0</v>
          </cell>
          <cell r="AY492">
            <v>0</v>
          </cell>
          <cell r="AZ492">
            <v>0</v>
          </cell>
          <cell r="BA492" t="str">
            <v>TEMPR</v>
          </cell>
        </row>
        <row r="493">
          <cell r="A493" t="str">
            <v>100</v>
          </cell>
          <cell r="B493" t="str">
            <v>BIENES Y SERVICIOS</v>
          </cell>
          <cell r="C493" t="str">
            <v>OTROS ARRIEND SERVIC</v>
          </cell>
          <cell r="D493" t="str">
            <v>09F</v>
          </cell>
          <cell r="E493">
            <v>-845340184</v>
          </cell>
          <cell r="F493">
            <v>-717265605</v>
          </cell>
          <cell r="G493">
            <v>0</v>
          </cell>
          <cell r="H493">
            <v>0</v>
          </cell>
          <cell r="I493">
            <v>0</v>
          </cell>
          <cell r="J493">
            <v>0</v>
          </cell>
          <cell r="K493">
            <v>0</v>
          </cell>
          <cell r="L493">
            <v>0</v>
          </cell>
          <cell r="M493">
            <v>0</v>
          </cell>
          <cell r="N493">
            <v>0</v>
          </cell>
          <cell r="O493">
            <v>0</v>
          </cell>
          <cell r="P493">
            <v>0</v>
          </cell>
          <cell r="Q493">
            <v>0</v>
          </cell>
          <cell r="R493">
            <v>0</v>
          </cell>
          <cell r="S493">
            <v>0</v>
          </cell>
          <cell r="T493">
            <v>0</v>
          </cell>
          <cell r="U493">
            <v>0</v>
          </cell>
          <cell r="V493">
            <v>0</v>
          </cell>
          <cell r="W493">
            <v>0</v>
          </cell>
          <cell r="X493">
            <v>0</v>
          </cell>
          <cell r="Y493">
            <v>0</v>
          </cell>
          <cell r="Z493">
            <v>0</v>
          </cell>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cell r="AS493">
            <v>0</v>
          </cell>
          <cell r="AT493">
            <v>0</v>
          </cell>
          <cell r="AU493">
            <v>0</v>
          </cell>
          <cell r="AV493">
            <v>0</v>
          </cell>
          <cell r="AW493">
            <v>0</v>
          </cell>
          <cell r="AX493">
            <v>0</v>
          </cell>
          <cell r="AY493">
            <v>0</v>
          </cell>
          <cell r="AZ493">
            <v>0</v>
          </cell>
          <cell r="BA493" t="str">
            <v>EMPRE</v>
          </cell>
        </row>
        <row r="494">
          <cell r="A494" t="str">
            <v>100</v>
          </cell>
          <cell r="B494" t="str">
            <v>BIENES Y SERVICIOS</v>
          </cell>
          <cell r="C494" t="str">
            <v>OTROS ARRIEND SERVIC</v>
          </cell>
          <cell r="D494" t="str">
            <v>09F</v>
          </cell>
          <cell r="E494">
            <v>0</v>
          </cell>
          <cell r="F494">
            <v>-223225</v>
          </cell>
          <cell r="G494">
            <v>0</v>
          </cell>
          <cell r="H494">
            <v>0</v>
          </cell>
          <cell r="I494">
            <v>0</v>
          </cell>
          <cell r="J494">
            <v>0</v>
          </cell>
          <cell r="K494">
            <v>0</v>
          </cell>
          <cell r="L494">
            <v>0</v>
          </cell>
          <cell r="M494">
            <v>0</v>
          </cell>
          <cell r="N494">
            <v>0</v>
          </cell>
          <cell r="O494">
            <v>0</v>
          </cell>
          <cell r="P494">
            <v>0</v>
          </cell>
          <cell r="Q494">
            <v>0</v>
          </cell>
          <cell r="R494">
            <v>0</v>
          </cell>
          <cell r="S494">
            <v>0</v>
          </cell>
          <cell r="T494">
            <v>0</v>
          </cell>
          <cell r="U494">
            <v>0</v>
          </cell>
          <cell r="V494">
            <v>0</v>
          </cell>
          <cell r="W494">
            <v>0</v>
          </cell>
          <cell r="X494">
            <v>0</v>
          </cell>
          <cell r="Y494">
            <v>0</v>
          </cell>
          <cell r="Z494">
            <v>0</v>
          </cell>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cell r="AS494">
            <v>0</v>
          </cell>
          <cell r="AT494">
            <v>0</v>
          </cell>
          <cell r="AU494">
            <v>0</v>
          </cell>
          <cell r="AV494">
            <v>0</v>
          </cell>
          <cell r="AW494">
            <v>0</v>
          </cell>
          <cell r="AX494">
            <v>0</v>
          </cell>
          <cell r="AY494">
            <v>0</v>
          </cell>
          <cell r="AZ494">
            <v>0</v>
          </cell>
          <cell r="BA494" t="str">
            <v>INFOE</v>
          </cell>
        </row>
        <row r="495">
          <cell r="A495" t="str">
            <v>100</v>
          </cell>
          <cell r="B495" t="str">
            <v>BIENES Y SERVICIOS</v>
          </cell>
          <cell r="C495" t="str">
            <v>OTROS ARRIEND SERVIC</v>
          </cell>
          <cell r="D495" t="str">
            <v>09F</v>
          </cell>
          <cell r="E495">
            <v>0</v>
          </cell>
          <cell r="F495">
            <v>0</v>
          </cell>
          <cell r="G495">
            <v>0</v>
          </cell>
          <cell r="H495">
            <v>0</v>
          </cell>
          <cell r="I495">
            <v>0</v>
          </cell>
          <cell r="J495">
            <v>0</v>
          </cell>
          <cell r="K495">
            <v>0</v>
          </cell>
          <cell r="L495">
            <v>0</v>
          </cell>
          <cell r="M495">
            <v>0</v>
          </cell>
          <cell r="N495">
            <v>0</v>
          </cell>
          <cell r="O495">
            <v>0</v>
          </cell>
          <cell r="P495">
            <v>0</v>
          </cell>
          <cell r="Q495">
            <v>0</v>
          </cell>
          <cell r="R495">
            <v>0</v>
          </cell>
          <cell r="S495">
            <v>0</v>
          </cell>
          <cell r="T495">
            <v>0</v>
          </cell>
          <cell r="U495">
            <v>0</v>
          </cell>
          <cell r="V495">
            <v>0</v>
          </cell>
          <cell r="W495">
            <v>0</v>
          </cell>
          <cell r="X495">
            <v>0</v>
          </cell>
          <cell r="Y495">
            <v>0</v>
          </cell>
          <cell r="Z495">
            <v>0</v>
          </cell>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cell r="AS495">
            <v>0</v>
          </cell>
          <cell r="AT495">
            <v>0</v>
          </cell>
          <cell r="AU495">
            <v>0</v>
          </cell>
          <cell r="AV495">
            <v>-1009000</v>
          </cell>
          <cell r="AW495">
            <v>0</v>
          </cell>
          <cell r="AX495">
            <v>0</v>
          </cell>
          <cell r="AY495">
            <v>0</v>
          </cell>
          <cell r="AZ495">
            <v>0</v>
          </cell>
          <cell r="BA495" t="str">
            <v>PANAL</v>
          </cell>
        </row>
        <row r="496">
          <cell r="A496" t="str">
            <v>100</v>
          </cell>
          <cell r="B496" t="str">
            <v>BIENES Y SERVICIOS</v>
          </cell>
          <cell r="C496" t="str">
            <v>OTROS ARRIEND SERVIC</v>
          </cell>
          <cell r="D496" t="str">
            <v>09F</v>
          </cell>
          <cell r="E496">
            <v>-620620673</v>
          </cell>
          <cell r="F496">
            <v>-881795592</v>
          </cell>
          <cell r="G496">
            <v>0</v>
          </cell>
          <cell r="H496">
            <v>0</v>
          </cell>
          <cell r="I496">
            <v>0</v>
          </cell>
          <cell r="J496">
            <v>0</v>
          </cell>
          <cell r="K496">
            <v>0</v>
          </cell>
          <cell r="L496">
            <v>0</v>
          </cell>
          <cell r="M496">
            <v>0</v>
          </cell>
          <cell r="N496">
            <v>0</v>
          </cell>
          <cell r="O496">
            <v>0</v>
          </cell>
          <cell r="P496">
            <v>0</v>
          </cell>
          <cell r="Q496">
            <v>0</v>
          </cell>
          <cell r="R496">
            <v>0</v>
          </cell>
          <cell r="S496">
            <v>0</v>
          </cell>
          <cell r="T496">
            <v>0</v>
          </cell>
          <cell r="U496">
            <v>0</v>
          </cell>
          <cell r="V496">
            <v>0</v>
          </cell>
          <cell r="W496">
            <v>0</v>
          </cell>
          <cell r="X496">
            <v>0</v>
          </cell>
          <cell r="Y496">
            <v>0</v>
          </cell>
          <cell r="Z496">
            <v>0</v>
          </cell>
          <cell r="AA496">
            <v>0</v>
          </cell>
          <cell r="AB496">
            <v>0</v>
          </cell>
          <cell r="AC496">
            <v>-619667279.13356233</v>
          </cell>
          <cell r="AD496">
            <v>-643155959.77235842</v>
          </cell>
          <cell r="AE496">
            <v>-667438485.16212416</v>
          </cell>
          <cell r="AF496">
            <v>-695559229.01416469</v>
          </cell>
          <cell r="AG496">
            <v>-724932659.52249682</v>
          </cell>
          <cell r="AH496">
            <v>-759390500.35513258</v>
          </cell>
          <cell r="AI496">
            <v>-789963345.39912951</v>
          </cell>
          <cell r="AJ496">
            <v>-823324913.2426306</v>
          </cell>
          <cell r="AK496">
            <v>-854094004.23662114</v>
          </cell>
          <cell r="AL496">
            <v>-889857672.84793282</v>
          </cell>
          <cell r="AM496">
            <v>-927699226.64017844</v>
          </cell>
          <cell r="AN496">
            <v>-964329531.84976792</v>
          </cell>
          <cell r="AO496">
            <v>-67732</v>
          </cell>
          <cell r="AP496">
            <v>-14926478</v>
          </cell>
          <cell r="AQ496">
            <v>-3101122</v>
          </cell>
          <cell r="AR496">
            <v>-1104598</v>
          </cell>
          <cell r="AS496">
            <v>-2102532</v>
          </cell>
          <cell r="AT496">
            <v>-2378092</v>
          </cell>
          <cell r="AU496">
            <v>-5370884</v>
          </cell>
          <cell r="AV496">
            <v>-290054</v>
          </cell>
          <cell r="AW496">
            <v>-18424</v>
          </cell>
          <cell r="AX496">
            <v>-217021378</v>
          </cell>
          <cell r="AY496">
            <v>0</v>
          </cell>
          <cell r="AZ496">
            <v>-7784899326</v>
          </cell>
          <cell r="BA496" t="str">
            <v>TDATA</v>
          </cell>
        </row>
        <row r="497">
          <cell r="A497" t="str">
            <v>100</v>
          </cell>
          <cell r="B497" t="str">
            <v>BIENES Y SERVICIOS</v>
          </cell>
          <cell r="C497" t="str">
            <v>OTROS ARRIEND SERVIC</v>
          </cell>
          <cell r="D497" t="str">
            <v>09F</v>
          </cell>
          <cell r="E497">
            <v>0</v>
          </cell>
          <cell r="F497">
            <v>0</v>
          </cell>
          <cell r="G497">
            <v>0</v>
          </cell>
          <cell r="H497">
            <v>0</v>
          </cell>
          <cell r="I497">
            <v>0</v>
          </cell>
          <cell r="J497">
            <v>0</v>
          </cell>
          <cell r="K497">
            <v>0</v>
          </cell>
          <cell r="L497">
            <v>0</v>
          </cell>
          <cell r="M497">
            <v>0</v>
          </cell>
          <cell r="N497">
            <v>0</v>
          </cell>
          <cell r="O497">
            <v>0</v>
          </cell>
          <cell r="P497">
            <v>0</v>
          </cell>
          <cell r="Q497">
            <v>0</v>
          </cell>
          <cell r="R497">
            <v>0</v>
          </cell>
          <cell r="S497">
            <v>0</v>
          </cell>
          <cell r="T497">
            <v>0</v>
          </cell>
          <cell r="U497">
            <v>0</v>
          </cell>
          <cell r="V497">
            <v>0</v>
          </cell>
          <cell r="W497">
            <v>0</v>
          </cell>
          <cell r="X497">
            <v>0</v>
          </cell>
          <cell r="Y497">
            <v>0</v>
          </cell>
          <cell r="Z497">
            <v>0</v>
          </cell>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cell r="AS497">
            <v>0</v>
          </cell>
          <cell r="AT497">
            <v>-1793516</v>
          </cell>
          <cell r="AU497">
            <v>-2193436</v>
          </cell>
          <cell r="AV497">
            <v>-18514758</v>
          </cell>
          <cell r="AW497">
            <v>0</v>
          </cell>
          <cell r="AX497">
            <v>0</v>
          </cell>
          <cell r="AY497">
            <v>0</v>
          </cell>
          <cell r="AZ497">
            <v>0</v>
          </cell>
          <cell r="BA497" t="str">
            <v>TDCTA</v>
          </cell>
        </row>
        <row r="498">
          <cell r="A498" t="str">
            <v>100</v>
          </cell>
          <cell r="B498" t="str">
            <v>BIENES Y SERVICIOS</v>
          </cell>
          <cell r="C498" t="str">
            <v>OTROS ARRIEND SERVIC</v>
          </cell>
          <cell r="D498" t="str">
            <v>09F</v>
          </cell>
          <cell r="E498">
            <v>0</v>
          </cell>
          <cell r="F498">
            <v>-2716748</v>
          </cell>
          <cell r="G498">
            <v>0</v>
          </cell>
          <cell r="H498">
            <v>0</v>
          </cell>
          <cell r="I498">
            <v>0</v>
          </cell>
          <cell r="J498">
            <v>0</v>
          </cell>
          <cell r="K498">
            <v>0</v>
          </cell>
          <cell r="L498">
            <v>0</v>
          </cell>
          <cell r="M498">
            <v>0</v>
          </cell>
          <cell r="N498">
            <v>0</v>
          </cell>
          <cell r="O498">
            <v>0</v>
          </cell>
          <cell r="P498">
            <v>0</v>
          </cell>
          <cell r="Q498">
            <v>0</v>
          </cell>
          <cell r="R498">
            <v>0</v>
          </cell>
          <cell r="S498">
            <v>0</v>
          </cell>
          <cell r="T498">
            <v>0</v>
          </cell>
          <cell r="U498">
            <v>0</v>
          </cell>
          <cell r="V498">
            <v>0</v>
          </cell>
          <cell r="W498">
            <v>0</v>
          </cell>
          <cell r="X498">
            <v>0</v>
          </cell>
          <cell r="Y498">
            <v>0</v>
          </cell>
          <cell r="Z498">
            <v>0</v>
          </cell>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cell r="AS498">
            <v>0</v>
          </cell>
          <cell r="AT498">
            <v>0</v>
          </cell>
          <cell r="AU498">
            <v>0</v>
          </cell>
          <cell r="AV498">
            <v>0</v>
          </cell>
          <cell r="AW498">
            <v>0</v>
          </cell>
          <cell r="AX498">
            <v>0</v>
          </cell>
          <cell r="AY498">
            <v>0</v>
          </cell>
          <cell r="AZ498">
            <v>0</v>
          </cell>
          <cell r="BA498" t="str">
            <v>TECNO</v>
          </cell>
        </row>
        <row r="499">
          <cell r="A499" t="str">
            <v>100</v>
          </cell>
          <cell r="B499" t="str">
            <v>BIENES Y SERVICIOS</v>
          </cell>
          <cell r="C499" t="str">
            <v>OTROS ARRIEND SERVIC</v>
          </cell>
          <cell r="D499" t="str">
            <v>09F</v>
          </cell>
          <cell r="E499">
            <v>-845340184</v>
          </cell>
          <cell r="F499">
            <v>-717265605</v>
          </cell>
          <cell r="G499">
            <v>0</v>
          </cell>
          <cell r="H499">
            <v>0</v>
          </cell>
          <cell r="I499">
            <v>0</v>
          </cell>
          <cell r="J499">
            <v>0</v>
          </cell>
          <cell r="K499">
            <v>0</v>
          </cell>
          <cell r="L499">
            <v>0</v>
          </cell>
          <cell r="M499">
            <v>0</v>
          </cell>
          <cell r="N499">
            <v>0</v>
          </cell>
          <cell r="O499">
            <v>0</v>
          </cell>
          <cell r="P499">
            <v>0</v>
          </cell>
          <cell r="Q499">
            <v>0</v>
          </cell>
          <cell r="R499">
            <v>0</v>
          </cell>
          <cell r="S499">
            <v>0</v>
          </cell>
          <cell r="T499">
            <v>0</v>
          </cell>
          <cell r="U499">
            <v>0</v>
          </cell>
          <cell r="V499">
            <v>0</v>
          </cell>
          <cell r="W499">
            <v>0</v>
          </cell>
          <cell r="X499">
            <v>0</v>
          </cell>
          <cell r="Y499">
            <v>0</v>
          </cell>
          <cell r="Z499">
            <v>0</v>
          </cell>
          <cell r="AA499">
            <v>0</v>
          </cell>
          <cell r="AB499">
            <v>0</v>
          </cell>
          <cell r="AC499">
            <v>-879442841.38827848</v>
          </cell>
          <cell r="AD499">
            <v>-907641269.46076441</v>
          </cell>
          <cell r="AE499">
            <v>-969078297.37010145</v>
          </cell>
          <cell r="AF499">
            <v>-816339136.08649015</v>
          </cell>
          <cell r="AG499">
            <v>-807021814.00349736</v>
          </cell>
          <cell r="AH499">
            <v>-933256565.95298052</v>
          </cell>
          <cell r="AI499">
            <v>-799722054.31232107</v>
          </cell>
          <cell r="AJ499">
            <v>-894292271.41317642</v>
          </cell>
          <cell r="AK499">
            <v>-905829553.37157619</v>
          </cell>
          <cell r="AL499">
            <v>-945334300.61209214</v>
          </cell>
          <cell r="AM499">
            <v>-945341330.5807941</v>
          </cell>
          <cell r="AN499">
            <v>-998036577.92425239</v>
          </cell>
          <cell r="AO499">
            <v>-2052262834</v>
          </cell>
          <cell r="AP499">
            <v>-2088417204</v>
          </cell>
          <cell r="AQ499">
            <v>-2135235682</v>
          </cell>
          <cell r="AR499">
            <v>-2180835856</v>
          </cell>
          <cell r="AS499">
            <v>-2360609950</v>
          </cell>
          <cell r="AT499">
            <v>-2449492474</v>
          </cell>
          <cell r="AU499">
            <v>-2672080000</v>
          </cell>
          <cell r="AV499">
            <v>-2844491736</v>
          </cell>
          <cell r="AW499">
            <v>-3071188072</v>
          </cell>
          <cell r="AX499">
            <v>-3325334764</v>
          </cell>
          <cell r="AY499">
            <v>-2824201600</v>
          </cell>
          <cell r="AZ499">
            <v>6316296172</v>
          </cell>
          <cell r="BA499" t="str">
            <v>TEMPR</v>
          </cell>
        </row>
        <row r="500">
          <cell r="A500" t="str">
            <v>100</v>
          </cell>
          <cell r="B500" t="str">
            <v>BIENES Y SERVICIOS</v>
          </cell>
          <cell r="C500" t="str">
            <v>OTROS ARRIENDOS</v>
          </cell>
          <cell r="D500" t="str">
            <v>064</v>
          </cell>
          <cell r="E500">
            <v>-44987064</v>
          </cell>
          <cell r="F500">
            <v>-45417675</v>
          </cell>
          <cell r="G500">
            <v>0</v>
          </cell>
          <cell r="H500">
            <v>0</v>
          </cell>
          <cell r="I500">
            <v>0</v>
          </cell>
          <cell r="J500">
            <v>0</v>
          </cell>
          <cell r="K500">
            <v>0</v>
          </cell>
          <cell r="L500">
            <v>0</v>
          </cell>
          <cell r="M500">
            <v>0</v>
          </cell>
          <cell r="N500">
            <v>0</v>
          </cell>
          <cell r="O500">
            <v>0</v>
          </cell>
          <cell r="P500">
            <v>0</v>
          </cell>
          <cell r="Q500">
            <v>0</v>
          </cell>
          <cell r="R500">
            <v>0</v>
          </cell>
          <cell r="S500">
            <v>0</v>
          </cell>
          <cell r="T500">
            <v>0</v>
          </cell>
          <cell r="U500">
            <v>0</v>
          </cell>
          <cell r="V500">
            <v>0</v>
          </cell>
          <cell r="W500">
            <v>0</v>
          </cell>
          <cell r="X500">
            <v>0</v>
          </cell>
          <cell r="Y500">
            <v>0</v>
          </cell>
          <cell r="Z500">
            <v>0</v>
          </cell>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cell r="AS500">
            <v>0</v>
          </cell>
          <cell r="AT500">
            <v>0</v>
          </cell>
          <cell r="AU500">
            <v>0</v>
          </cell>
          <cell r="AV500">
            <v>0</v>
          </cell>
          <cell r="AW500">
            <v>0</v>
          </cell>
          <cell r="AX500">
            <v>0</v>
          </cell>
          <cell r="AY500">
            <v>0</v>
          </cell>
          <cell r="AZ500">
            <v>0</v>
          </cell>
          <cell r="BA500" t="str">
            <v>DATA</v>
          </cell>
        </row>
        <row r="501">
          <cell r="A501" t="str">
            <v>100</v>
          </cell>
          <cell r="B501" t="str">
            <v>BIENES Y SERVICIOS</v>
          </cell>
          <cell r="C501" t="str">
            <v>OTROS ARRIENDOS</v>
          </cell>
          <cell r="D501" t="str">
            <v>064</v>
          </cell>
          <cell r="E501">
            <v>-181572536</v>
          </cell>
          <cell r="F501">
            <v>-182836816</v>
          </cell>
          <cell r="G501">
            <v>0</v>
          </cell>
          <cell r="H501">
            <v>0</v>
          </cell>
          <cell r="I501">
            <v>0</v>
          </cell>
          <cell r="J501">
            <v>0</v>
          </cell>
          <cell r="K501">
            <v>0</v>
          </cell>
          <cell r="L501">
            <v>0</v>
          </cell>
          <cell r="M501">
            <v>0</v>
          </cell>
          <cell r="N501">
            <v>0</v>
          </cell>
          <cell r="O501">
            <v>0</v>
          </cell>
          <cell r="P501">
            <v>0</v>
          </cell>
          <cell r="Q501">
            <v>0</v>
          </cell>
          <cell r="R501">
            <v>0</v>
          </cell>
          <cell r="S501">
            <v>0</v>
          </cell>
          <cell r="T501">
            <v>0</v>
          </cell>
          <cell r="U501">
            <v>0</v>
          </cell>
          <cell r="V501">
            <v>0</v>
          </cell>
          <cell r="W501">
            <v>0</v>
          </cell>
          <cell r="X501">
            <v>0</v>
          </cell>
          <cell r="Y501">
            <v>0</v>
          </cell>
          <cell r="Z501">
            <v>0</v>
          </cell>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cell r="AS501">
            <v>0</v>
          </cell>
          <cell r="AT501">
            <v>0</v>
          </cell>
          <cell r="AU501">
            <v>0</v>
          </cell>
          <cell r="AV501">
            <v>0</v>
          </cell>
          <cell r="AW501">
            <v>0</v>
          </cell>
          <cell r="AX501">
            <v>0</v>
          </cell>
          <cell r="AY501">
            <v>0</v>
          </cell>
          <cell r="AZ501">
            <v>0</v>
          </cell>
          <cell r="BA501" t="str">
            <v>EMPRE</v>
          </cell>
        </row>
        <row r="502">
          <cell r="A502" t="str">
            <v>100</v>
          </cell>
          <cell r="B502" t="str">
            <v>BIENES Y SERVICIOS</v>
          </cell>
          <cell r="C502" t="str">
            <v>OTROS ARRIENDOS</v>
          </cell>
          <cell r="D502" t="str">
            <v>064</v>
          </cell>
          <cell r="E502">
            <v>0</v>
          </cell>
          <cell r="F502">
            <v>0</v>
          </cell>
          <cell r="G502">
            <v>0</v>
          </cell>
          <cell r="H502">
            <v>0</v>
          </cell>
          <cell r="I502">
            <v>0</v>
          </cell>
          <cell r="J502">
            <v>0</v>
          </cell>
          <cell r="K502">
            <v>0</v>
          </cell>
          <cell r="L502">
            <v>0</v>
          </cell>
          <cell r="M502">
            <v>0</v>
          </cell>
          <cell r="N502">
            <v>0</v>
          </cell>
          <cell r="O502">
            <v>0</v>
          </cell>
          <cell r="P502">
            <v>0</v>
          </cell>
          <cell r="Q502">
            <v>0</v>
          </cell>
          <cell r="R502">
            <v>0</v>
          </cell>
          <cell r="S502">
            <v>0</v>
          </cell>
          <cell r="T502">
            <v>0</v>
          </cell>
          <cell r="U502">
            <v>0</v>
          </cell>
          <cell r="V502">
            <v>0</v>
          </cell>
          <cell r="W502">
            <v>0</v>
          </cell>
          <cell r="X502">
            <v>0</v>
          </cell>
          <cell r="Y502">
            <v>0</v>
          </cell>
          <cell r="Z502">
            <v>0</v>
          </cell>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cell r="AS502">
            <v>0</v>
          </cell>
          <cell r="AT502">
            <v>0</v>
          </cell>
          <cell r="AU502">
            <v>0</v>
          </cell>
          <cell r="AV502">
            <v>0</v>
          </cell>
          <cell r="AW502">
            <v>-23040000</v>
          </cell>
          <cell r="AX502">
            <v>23040000</v>
          </cell>
          <cell r="AY502">
            <v>0</v>
          </cell>
          <cell r="AZ502">
            <v>0</v>
          </cell>
          <cell r="BA502" t="str">
            <v>INFOE</v>
          </cell>
        </row>
        <row r="503">
          <cell r="A503" t="str">
            <v>100</v>
          </cell>
          <cell r="B503" t="str">
            <v>BIENES Y SERVICIOS</v>
          </cell>
          <cell r="C503" t="str">
            <v>OTROS ARRIENDOS</v>
          </cell>
          <cell r="D503" t="str">
            <v>064</v>
          </cell>
          <cell r="E503">
            <v>-64708</v>
          </cell>
          <cell r="F503">
            <v>-35365</v>
          </cell>
          <cell r="G503">
            <v>0</v>
          </cell>
          <cell r="H503">
            <v>0</v>
          </cell>
          <cell r="I503">
            <v>0</v>
          </cell>
          <cell r="J503">
            <v>0</v>
          </cell>
          <cell r="K503">
            <v>0</v>
          </cell>
          <cell r="L503">
            <v>0</v>
          </cell>
          <cell r="M503">
            <v>0</v>
          </cell>
          <cell r="N503">
            <v>0</v>
          </cell>
          <cell r="O503">
            <v>0</v>
          </cell>
          <cell r="P503">
            <v>0</v>
          </cell>
          <cell r="Q503">
            <v>0</v>
          </cell>
          <cell r="R503">
            <v>0</v>
          </cell>
          <cell r="S503">
            <v>0</v>
          </cell>
          <cell r="T503">
            <v>0</v>
          </cell>
          <cell r="U503">
            <v>0</v>
          </cell>
          <cell r="V503">
            <v>0</v>
          </cell>
          <cell r="W503">
            <v>0</v>
          </cell>
          <cell r="X503">
            <v>0</v>
          </cell>
          <cell r="Y503">
            <v>0</v>
          </cell>
          <cell r="Z503">
            <v>0</v>
          </cell>
          <cell r="AA503">
            <v>0</v>
          </cell>
          <cell r="AB503">
            <v>0</v>
          </cell>
          <cell r="AC503">
            <v>-123874997.07818438</v>
          </cell>
          <cell r="AD503">
            <v>-124172297.07117201</v>
          </cell>
          <cell r="AE503">
            <v>-124624201.9154786</v>
          </cell>
          <cell r="AF503">
            <v>-148973471.54036248</v>
          </cell>
          <cell r="AG503">
            <v>-149450186.64929169</v>
          </cell>
          <cell r="AH503">
            <v>-149943372.26523435</v>
          </cell>
          <cell r="AI503">
            <v>-162626321.55929634</v>
          </cell>
          <cell r="AJ503">
            <v>-163097937.89181826</v>
          </cell>
          <cell r="AK503">
            <v>-163554612.11791536</v>
          </cell>
          <cell r="AL503">
            <v>-188360663.75455698</v>
          </cell>
          <cell r="AM503">
            <v>-189038762.14407343</v>
          </cell>
          <cell r="AN503">
            <v>-189454647.42079037</v>
          </cell>
          <cell r="AO503">
            <v>0</v>
          </cell>
          <cell r="AP503">
            <v>0</v>
          </cell>
          <cell r="AQ503">
            <v>0</v>
          </cell>
          <cell r="AR503">
            <v>0</v>
          </cell>
          <cell r="AS503">
            <v>0</v>
          </cell>
          <cell r="AT503">
            <v>0</v>
          </cell>
          <cell r="AU503">
            <v>0</v>
          </cell>
          <cell r="AV503">
            <v>0</v>
          </cell>
          <cell r="AW503">
            <v>0</v>
          </cell>
          <cell r="AX503">
            <v>0</v>
          </cell>
          <cell r="AY503">
            <v>-70782</v>
          </cell>
          <cell r="AZ503">
            <v>-172602</v>
          </cell>
          <cell r="BA503" t="str">
            <v>TDATA</v>
          </cell>
        </row>
        <row r="504">
          <cell r="A504" t="str">
            <v>100</v>
          </cell>
          <cell r="B504" t="str">
            <v>BIENES Y SERVICIOS</v>
          </cell>
          <cell r="C504" t="str">
            <v>OTROS ARRIENDOS</v>
          </cell>
          <cell r="D504" t="str">
            <v>064</v>
          </cell>
          <cell r="E504">
            <v>-226559600</v>
          </cell>
          <cell r="F504">
            <v>-228254491</v>
          </cell>
          <cell r="G504">
            <v>0</v>
          </cell>
          <cell r="H504">
            <v>0</v>
          </cell>
          <cell r="I504">
            <v>0</v>
          </cell>
          <cell r="J504">
            <v>0</v>
          </cell>
          <cell r="K504">
            <v>0</v>
          </cell>
          <cell r="L504">
            <v>0</v>
          </cell>
          <cell r="M504">
            <v>0</v>
          </cell>
          <cell r="N504">
            <v>0</v>
          </cell>
          <cell r="O504">
            <v>0</v>
          </cell>
          <cell r="P504">
            <v>0</v>
          </cell>
          <cell r="Q504">
            <v>0</v>
          </cell>
          <cell r="R504">
            <v>0</v>
          </cell>
          <cell r="S504">
            <v>0</v>
          </cell>
          <cell r="T504">
            <v>0</v>
          </cell>
          <cell r="U504">
            <v>0</v>
          </cell>
          <cell r="V504">
            <v>0</v>
          </cell>
          <cell r="W504">
            <v>0</v>
          </cell>
          <cell r="X504">
            <v>0</v>
          </cell>
          <cell r="Y504">
            <v>0</v>
          </cell>
          <cell r="Z504">
            <v>0</v>
          </cell>
          <cell r="AA504">
            <v>0</v>
          </cell>
          <cell r="AB504">
            <v>0</v>
          </cell>
          <cell r="AC504">
            <v>-118216382.90150882</v>
          </cell>
          <cell r="AD504">
            <v>-160659802.18515533</v>
          </cell>
          <cell r="AE504">
            <v>-254208945.78832784</v>
          </cell>
          <cell r="AF504">
            <v>-253575538.66877985</v>
          </cell>
          <cell r="AG504">
            <v>-266873783.88498938</v>
          </cell>
          <cell r="AH504">
            <v>-317335660.51267058</v>
          </cell>
          <cell r="AI504">
            <v>-318478068.89051622</v>
          </cell>
          <cell r="AJ504">
            <v>-324611195.43713194</v>
          </cell>
          <cell r="AK504">
            <v>-343754996.55051327</v>
          </cell>
          <cell r="AL504">
            <v>-318119160.74969721</v>
          </cell>
          <cell r="AM504">
            <v>-377392106.0362789</v>
          </cell>
          <cell r="AN504">
            <v>-382408412.33006656</v>
          </cell>
          <cell r="AO504">
            <v>-560538478</v>
          </cell>
          <cell r="AP504">
            <v>-377160866</v>
          </cell>
          <cell r="AQ504">
            <v>-327137402</v>
          </cell>
          <cell r="AR504">
            <v>-885060346</v>
          </cell>
          <cell r="AS504">
            <v>-551889426</v>
          </cell>
          <cell r="AT504">
            <v>-669273606</v>
          </cell>
          <cell r="AU504">
            <v>-605989392</v>
          </cell>
          <cell r="AV504">
            <v>-590720836</v>
          </cell>
          <cell r="AW504">
            <v>-563700684</v>
          </cell>
          <cell r="AX504">
            <v>-406057840</v>
          </cell>
          <cell r="AY504">
            <v>-541137008</v>
          </cell>
          <cell r="AZ504">
            <v>-642570528</v>
          </cell>
          <cell r="BA504" t="str">
            <v>TEMPR</v>
          </cell>
        </row>
        <row r="505">
          <cell r="A505" t="str">
            <v>100</v>
          </cell>
          <cell r="B505" t="str">
            <v>BIENES Y SERVICIOS</v>
          </cell>
          <cell r="C505" t="str">
            <v>OTROS GASTOS DE MARKETING</v>
          </cell>
          <cell r="D505" t="str">
            <v>06N</v>
          </cell>
          <cell r="E505">
            <v>-89850</v>
          </cell>
          <cell r="F505">
            <v>0</v>
          </cell>
          <cell r="G505">
            <v>0</v>
          </cell>
          <cell r="H505">
            <v>0</v>
          </cell>
          <cell r="I505">
            <v>0</v>
          </cell>
          <cell r="J505">
            <v>0</v>
          </cell>
          <cell r="K505">
            <v>0</v>
          </cell>
          <cell r="L505">
            <v>0</v>
          </cell>
          <cell r="M505">
            <v>0</v>
          </cell>
          <cell r="N505">
            <v>0</v>
          </cell>
          <cell r="O505">
            <v>0</v>
          </cell>
          <cell r="P505">
            <v>0</v>
          </cell>
          <cell r="Q505">
            <v>0</v>
          </cell>
          <cell r="R505">
            <v>0</v>
          </cell>
          <cell r="S505">
            <v>0</v>
          </cell>
          <cell r="T505">
            <v>0</v>
          </cell>
          <cell r="U505">
            <v>0</v>
          </cell>
          <cell r="V505">
            <v>0</v>
          </cell>
          <cell r="W505">
            <v>0</v>
          </cell>
          <cell r="X505">
            <v>0</v>
          </cell>
          <cell r="Y505">
            <v>0</v>
          </cell>
          <cell r="Z505">
            <v>0</v>
          </cell>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0</v>
          </cell>
          <cell r="AS505">
            <v>0</v>
          </cell>
          <cell r="AT505">
            <v>0</v>
          </cell>
          <cell r="AU505">
            <v>0</v>
          </cell>
          <cell r="AV505">
            <v>0</v>
          </cell>
          <cell r="AW505">
            <v>0</v>
          </cell>
          <cell r="AX505">
            <v>0</v>
          </cell>
          <cell r="AY505">
            <v>0</v>
          </cell>
          <cell r="AZ505">
            <v>0</v>
          </cell>
          <cell r="BA505" t="str">
            <v>DATA</v>
          </cell>
        </row>
        <row r="506">
          <cell r="A506" t="str">
            <v>100</v>
          </cell>
          <cell r="B506" t="str">
            <v>BIENES Y SERVICIOS</v>
          </cell>
          <cell r="C506" t="str">
            <v>OTROS GASTOS DE MARKETING</v>
          </cell>
          <cell r="D506" t="str">
            <v>06N</v>
          </cell>
          <cell r="E506">
            <v>-3972969</v>
          </cell>
          <cell r="F506">
            <v>-56308080</v>
          </cell>
          <cell r="G506">
            <v>0</v>
          </cell>
          <cell r="H506">
            <v>0</v>
          </cell>
          <cell r="I506">
            <v>0</v>
          </cell>
          <cell r="J506">
            <v>0</v>
          </cell>
          <cell r="K506">
            <v>0</v>
          </cell>
          <cell r="L506">
            <v>0</v>
          </cell>
          <cell r="M506">
            <v>0</v>
          </cell>
          <cell r="N506">
            <v>0</v>
          </cell>
          <cell r="O506">
            <v>0</v>
          </cell>
          <cell r="P506">
            <v>0</v>
          </cell>
          <cell r="Q506">
            <v>0</v>
          </cell>
          <cell r="R506">
            <v>0</v>
          </cell>
          <cell r="S506">
            <v>0</v>
          </cell>
          <cell r="T506">
            <v>0</v>
          </cell>
          <cell r="U506">
            <v>0</v>
          </cell>
          <cell r="V506">
            <v>0</v>
          </cell>
          <cell r="W506">
            <v>0</v>
          </cell>
          <cell r="X506">
            <v>0</v>
          </cell>
          <cell r="Y506">
            <v>0</v>
          </cell>
          <cell r="Z506">
            <v>0</v>
          </cell>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cell r="AS506">
            <v>0</v>
          </cell>
          <cell r="AT506">
            <v>0</v>
          </cell>
          <cell r="AU506">
            <v>0</v>
          </cell>
          <cell r="AV506">
            <v>0</v>
          </cell>
          <cell r="AW506">
            <v>0</v>
          </cell>
          <cell r="AX506">
            <v>0</v>
          </cell>
          <cell r="AY506">
            <v>0</v>
          </cell>
          <cell r="AZ506">
            <v>0</v>
          </cell>
          <cell r="BA506" t="str">
            <v>EMPRE</v>
          </cell>
        </row>
        <row r="507">
          <cell r="A507" t="str">
            <v>100</v>
          </cell>
          <cell r="B507" t="str">
            <v>BIENES Y SERVICIOS</v>
          </cell>
          <cell r="C507" t="str">
            <v>OTROS GASTOS DE MARKETING</v>
          </cell>
          <cell r="D507" t="str">
            <v>06N</v>
          </cell>
          <cell r="E507">
            <v>0</v>
          </cell>
          <cell r="F507">
            <v>0</v>
          </cell>
          <cell r="G507">
            <v>0</v>
          </cell>
          <cell r="H507">
            <v>0</v>
          </cell>
          <cell r="I507">
            <v>0</v>
          </cell>
          <cell r="J507">
            <v>0</v>
          </cell>
          <cell r="K507">
            <v>0</v>
          </cell>
          <cell r="L507">
            <v>0</v>
          </cell>
          <cell r="M507">
            <v>0</v>
          </cell>
          <cell r="N507">
            <v>0</v>
          </cell>
          <cell r="O507">
            <v>0</v>
          </cell>
          <cell r="P507">
            <v>0</v>
          </cell>
          <cell r="Q507">
            <v>0</v>
          </cell>
          <cell r="R507">
            <v>0</v>
          </cell>
          <cell r="S507">
            <v>0</v>
          </cell>
          <cell r="T507">
            <v>0</v>
          </cell>
          <cell r="U507">
            <v>0</v>
          </cell>
          <cell r="V507">
            <v>0</v>
          </cell>
          <cell r="W507">
            <v>0</v>
          </cell>
          <cell r="X507">
            <v>0</v>
          </cell>
          <cell r="Y507">
            <v>0</v>
          </cell>
          <cell r="Z507">
            <v>0</v>
          </cell>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cell r="AS507">
            <v>0</v>
          </cell>
          <cell r="AT507">
            <v>-1544600</v>
          </cell>
          <cell r="AU507">
            <v>2083642</v>
          </cell>
          <cell r="AV507">
            <v>-1145360</v>
          </cell>
          <cell r="AW507">
            <v>0</v>
          </cell>
          <cell r="AX507">
            <v>0</v>
          </cell>
          <cell r="AY507">
            <v>0</v>
          </cell>
          <cell r="AZ507">
            <v>0</v>
          </cell>
          <cell r="BA507" t="str">
            <v>PANAL</v>
          </cell>
        </row>
        <row r="508">
          <cell r="A508" t="str">
            <v>100</v>
          </cell>
          <cell r="B508" t="str">
            <v>BIENES Y SERVICIOS</v>
          </cell>
          <cell r="C508" t="str">
            <v>OTROS GASTOS DE MARKETING</v>
          </cell>
          <cell r="D508" t="str">
            <v>06N</v>
          </cell>
          <cell r="E508">
            <v>-6184643</v>
          </cell>
          <cell r="F508">
            <v>-13497370</v>
          </cell>
          <cell r="G508">
            <v>0</v>
          </cell>
          <cell r="H508">
            <v>0</v>
          </cell>
          <cell r="I508">
            <v>0</v>
          </cell>
          <cell r="J508">
            <v>0</v>
          </cell>
          <cell r="K508">
            <v>0</v>
          </cell>
          <cell r="L508">
            <v>0</v>
          </cell>
          <cell r="M508">
            <v>0</v>
          </cell>
          <cell r="N508">
            <v>0</v>
          </cell>
          <cell r="O508">
            <v>0</v>
          </cell>
          <cell r="P508">
            <v>0</v>
          </cell>
          <cell r="Q508">
            <v>0</v>
          </cell>
          <cell r="R508">
            <v>0</v>
          </cell>
          <cell r="S508">
            <v>0</v>
          </cell>
          <cell r="T508">
            <v>0</v>
          </cell>
          <cell r="U508">
            <v>0</v>
          </cell>
          <cell r="V508">
            <v>0</v>
          </cell>
          <cell r="W508">
            <v>0</v>
          </cell>
          <cell r="X508">
            <v>0</v>
          </cell>
          <cell r="Y508">
            <v>0</v>
          </cell>
          <cell r="Z508">
            <v>0</v>
          </cell>
          <cell r="AA508">
            <v>0</v>
          </cell>
          <cell r="AB508">
            <v>0</v>
          </cell>
          <cell r="AC508">
            <v>-14073508.504698183</v>
          </cell>
          <cell r="AD508">
            <v>-14107284.925109457</v>
          </cell>
          <cell r="AE508">
            <v>-14159549.662082752</v>
          </cell>
          <cell r="AF508">
            <v>-17049201.686074816</v>
          </cell>
          <cell r="AG508">
            <v>-17103759.131470259</v>
          </cell>
          <cell r="AH508">
            <v>-17160201.53660411</v>
          </cell>
          <cell r="AI508">
            <v>-18664318.941589765</v>
          </cell>
          <cell r="AJ508">
            <v>-18718445.466520373</v>
          </cell>
          <cell r="AK508">
            <v>-18770857.113826632</v>
          </cell>
          <cell r="AL508">
            <v>-21715305.288544532</v>
          </cell>
          <cell r="AM508">
            <v>-21793480.387583293</v>
          </cell>
          <cell r="AN508">
            <v>-21841426.044435974</v>
          </cell>
          <cell r="AO508">
            <v>0</v>
          </cell>
          <cell r="AP508">
            <v>0</v>
          </cell>
          <cell r="AQ508">
            <v>0</v>
          </cell>
          <cell r="AR508">
            <v>0</v>
          </cell>
          <cell r="AS508">
            <v>-7529436</v>
          </cell>
          <cell r="AT508">
            <v>0</v>
          </cell>
          <cell r="AU508">
            <v>-121811096</v>
          </cell>
          <cell r="AV508">
            <v>-27631752</v>
          </cell>
          <cell r="AW508">
            <v>-15478674</v>
          </cell>
          <cell r="AX508">
            <v>-12263220</v>
          </cell>
          <cell r="AY508">
            <v>-13989266</v>
          </cell>
          <cell r="AZ508">
            <v>-85844396</v>
          </cell>
          <cell r="BA508" t="str">
            <v>TDATA</v>
          </cell>
        </row>
        <row r="509">
          <cell r="A509" t="str">
            <v>100</v>
          </cell>
          <cell r="B509" t="str">
            <v>BIENES Y SERVICIOS</v>
          </cell>
          <cell r="C509" t="str">
            <v>OTROS GASTOS DE MARKETING</v>
          </cell>
          <cell r="D509" t="str">
            <v>06N</v>
          </cell>
          <cell r="E509">
            <v>0</v>
          </cell>
          <cell r="F509">
            <v>0</v>
          </cell>
          <cell r="G509">
            <v>0</v>
          </cell>
          <cell r="H509">
            <v>0</v>
          </cell>
          <cell r="I509">
            <v>0</v>
          </cell>
          <cell r="J509">
            <v>0</v>
          </cell>
          <cell r="K509">
            <v>0</v>
          </cell>
          <cell r="L509">
            <v>0</v>
          </cell>
          <cell r="M509">
            <v>0</v>
          </cell>
          <cell r="N509">
            <v>0</v>
          </cell>
          <cell r="O509">
            <v>0</v>
          </cell>
          <cell r="P509">
            <v>0</v>
          </cell>
          <cell r="Q509">
            <v>0</v>
          </cell>
          <cell r="R509">
            <v>0</v>
          </cell>
          <cell r="S509">
            <v>0</v>
          </cell>
          <cell r="T509">
            <v>0</v>
          </cell>
          <cell r="U509">
            <v>0</v>
          </cell>
          <cell r="V509">
            <v>0</v>
          </cell>
          <cell r="W509">
            <v>0</v>
          </cell>
          <cell r="X509">
            <v>0</v>
          </cell>
          <cell r="Y509">
            <v>0</v>
          </cell>
          <cell r="Z509">
            <v>0</v>
          </cell>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cell r="AS509">
            <v>0</v>
          </cell>
          <cell r="AT509">
            <v>0</v>
          </cell>
          <cell r="AU509">
            <v>0</v>
          </cell>
          <cell r="AV509">
            <v>0</v>
          </cell>
          <cell r="AW509">
            <v>0</v>
          </cell>
          <cell r="AX509">
            <v>-179400</v>
          </cell>
          <cell r="AY509">
            <v>-25753460</v>
          </cell>
          <cell r="AZ509">
            <v>14880000</v>
          </cell>
          <cell r="BA509" t="str">
            <v>TDCTA</v>
          </cell>
        </row>
        <row r="510">
          <cell r="A510" t="str">
            <v>100</v>
          </cell>
          <cell r="B510" t="str">
            <v>BIENES Y SERVICIOS</v>
          </cell>
          <cell r="C510" t="str">
            <v>OTROS GASTOS DE MARKETING</v>
          </cell>
          <cell r="D510" t="str">
            <v>06N</v>
          </cell>
          <cell r="E510">
            <v>0</v>
          </cell>
          <cell r="F510">
            <v>0</v>
          </cell>
          <cell r="G510">
            <v>0</v>
          </cell>
          <cell r="H510">
            <v>0</v>
          </cell>
          <cell r="I510">
            <v>0</v>
          </cell>
          <cell r="J510">
            <v>0</v>
          </cell>
          <cell r="K510">
            <v>0</v>
          </cell>
          <cell r="L510">
            <v>0</v>
          </cell>
          <cell r="M510">
            <v>0</v>
          </cell>
          <cell r="N510">
            <v>0</v>
          </cell>
          <cell r="O510">
            <v>0</v>
          </cell>
          <cell r="P510">
            <v>0</v>
          </cell>
          <cell r="Q510">
            <v>0</v>
          </cell>
          <cell r="R510">
            <v>0</v>
          </cell>
          <cell r="S510">
            <v>0</v>
          </cell>
          <cell r="T510">
            <v>0</v>
          </cell>
          <cell r="U510">
            <v>0</v>
          </cell>
          <cell r="V510">
            <v>0</v>
          </cell>
          <cell r="W510">
            <v>0</v>
          </cell>
          <cell r="X510">
            <v>0</v>
          </cell>
          <cell r="Y510">
            <v>0</v>
          </cell>
          <cell r="Z510">
            <v>0</v>
          </cell>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cell r="AS510">
            <v>0</v>
          </cell>
          <cell r="AT510">
            <v>0</v>
          </cell>
          <cell r="AU510">
            <v>-726000</v>
          </cell>
          <cell r="AV510">
            <v>-1891280</v>
          </cell>
          <cell r="AW510">
            <v>-8181100</v>
          </cell>
          <cell r="AX510">
            <v>0</v>
          </cell>
          <cell r="AY510">
            <v>0</v>
          </cell>
          <cell r="AZ510">
            <v>0</v>
          </cell>
          <cell r="BA510" t="str">
            <v>TECNO</v>
          </cell>
        </row>
        <row r="511">
          <cell r="A511" t="str">
            <v>100</v>
          </cell>
          <cell r="B511" t="str">
            <v>BIENES Y SERVICIOS</v>
          </cell>
          <cell r="C511" t="str">
            <v>OTROS GASTOS DE MARKETING</v>
          </cell>
          <cell r="D511" t="str">
            <v>06N</v>
          </cell>
          <cell r="E511">
            <v>0</v>
          </cell>
          <cell r="F511">
            <v>-14782951</v>
          </cell>
          <cell r="G511">
            <v>0</v>
          </cell>
          <cell r="H511">
            <v>0</v>
          </cell>
          <cell r="I511">
            <v>0</v>
          </cell>
          <cell r="J511">
            <v>0</v>
          </cell>
          <cell r="K511">
            <v>0</v>
          </cell>
          <cell r="L511">
            <v>0</v>
          </cell>
          <cell r="M511">
            <v>0</v>
          </cell>
          <cell r="N511">
            <v>0</v>
          </cell>
          <cell r="O511">
            <v>0</v>
          </cell>
          <cell r="P511">
            <v>0</v>
          </cell>
          <cell r="Q511">
            <v>0</v>
          </cell>
          <cell r="R511">
            <v>0</v>
          </cell>
          <cell r="S511">
            <v>0</v>
          </cell>
          <cell r="T511">
            <v>0</v>
          </cell>
          <cell r="U511">
            <v>0</v>
          </cell>
          <cell r="V511">
            <v>0</v>
          </cell>
          <cell r="W511">
            <v>0</v>
          </cell>
          <cell r="X511">
            <v>0</v>
          </cell>
          <cell r="Y511">
            <v>0</v>
          </cell>
          <cell r="Z511">
            <v>0</v>
          </cell>
          <cell r="AA511">
            <v>0</v>
          </cell>
          <cell r="AB511">
            <v>0</v>
          </cell>
          <cell r="AC511">
            <v>0</v>
          </cell>
          <cell r="AD511">
            <v>0</v>
          </cell>
          <cell r="AE511">
            <v>0</v>
          </cell>
          <cell r="AF511">
            <v>0</v>
          </cell>
          <cell r="AG511">
            <v>0</v>
          </cell>
          <cell r="AH511">
            <v>0</v>
          </cell>
          <cell r="AI511">
            <v>0</v>
          </cell>
          <cell r="AJ511">
            <v>0</v>
          </cell>
          <cell r="AK511">
            <v>0</v>
          </cell>
          <cell r="AL511">
            <v>0</v>
          </cell>
          <cell r="AM511">
            <v>0</v>
          </cell>
          <cell r="AN511">
            <v>0</v>
          </cell>
          <cell r="AO511">
            <v>0</v>
          </cell>
          <cell r="AP511">
            <v>0</v>
          </cell>
          <cell r="AQ511">
            <v>0</v>
          </cell>
          <cell r="AR511">
            <v>0</v>
          </cell>
          <cell r="AS511">
            <v>0</v>
          </cell>
          <cell r="AT511">
            <v>0</v>
          </cell>
          <cell r="AU511">
            <v>0</v>
          </cell>
          <cell r="AV511">
            <v>0</v>
          </cell>
          <cell r="AW511">
            <v>0</v>
          </cell>
          <cell r="AX511">
            <v>0</v>
          </cell>
          <cell r="AY511">
            <v>0</v>
          </cell>
          <cell r="AZ511">
            <v>0</v>
          </cell>
          <cell r="BA511" t="str">
            <v>TELEM</v>
          </cell>
        </row>
        <row r="512">
          <cell r="A512" t="str">
            <v>100</v>
          </cell>
          <cell r="B512" t="str">
            <v>BIENES Y SERVICIOS</v>
          </cell>
          <cell r="C512" t="str">
            <v>OTROS GASTOS DE MARKETING</v>
          </cell>
          <cell r="D512" t="str">
            <v>06N</v>
          </cell>
          <cell r="E512">
            <v>-6844114</v>
          </cell>
          <cell r="F512">
            <v>6844114</v>
          </cell>
          <cell r="G512">
            <v>0</v>
          </cell>
          <cell r="H512">
            <v>0</v>
          </cell>
          <cell r="I512">
            <v>0</v>
          </cell>
          <cell r="J512">
            <v>0</v>
          </cell>
          <cell r="K512">
            <v>0</v>
          </cell>
          <cell r="L512">
            <v>0</v>
          </cell>
          <cell r="M512">
            <v>0</v>
          </cell>
          <cell r="N512">
            <v>0</v>
          </cell>
          <cell r="O512">
            <v>0</v>
          </cell>
          <cell r="P512">
            <v>0</v>
          </cell>
          <cell r="Q512">
            <v>0</v>
          </cell>
          <cell r="R512">
            <v>0</v>
          </cell>
          <cell r="S512">
            <v>0</v>
          </cell>
          <cell r="T512">
            <v>0</v>
          </cell>
          <cell r="U512">
            <v>0</v>
          </cell>
          <cell r="V512">
            <v>0</v>
          </cell>
          <cell r="W512">
            <v>0</v>
          </cell>
          <cell r="X512">
            <v>0</v>
          </cell>
          <cell r="Y512">
            <v>0</v>
          </cell>
          <cell r="Z512">
            <v>0</v>
          </cell>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cell r="AO512">
            <v>0</v>
          </cell>
          <cell r="AP512">
            <v>0</v>
          </cell>
          <cell r="AQ512">
            <v>0</v>
          </cell>
          <cell r="AR512">
            <v>0</v>
          </cell>
          <cell r="AS512">
            <v>0</v>
          </cell>
          <cell r="AT512">
            <v>0</v>
          </cell>
          <cell r="AU512">
            <v>0</v>
          </cell>
          <cell r="AV512">
            <v>0</v>
          </cell>
          <cell r="AW512">
            <v>0</v>
          </cell>
          <cell r="AX512">
            <v>0</v>
          </cell>
          <cell r="AY512">
            <v>0</v>
          </cell>
          <cell r="AZ512">
            <v>0</v>
          </cell>
          <cell r="BA512" t="str">
            <v>TELEO</v>
          </cell>
        </row>
        <row r="513">
          <cell r="A513" t="str">
            <v>100</v>
          </cell>
          <cell r="B513" t="str">
            <v>BIENES Y SERVICIOS</v>
          </cell>
          <cell r="C513" t="str">
            <v>OTROS GASTOS DE MARKETING</v>
          </cell>
          <cell r="D513" t="str">
            <v>06N</v>
          </cell>
          <cell r="E513">
            <v>-10906933</v>
          </cell>
          <cell r="F513">
            <v>-49463966</v>
          </cell>
          <cell r="G513">
            <v>0</v>
          </cell>
          <cell r="H513">
            <v>0</v>
          </cell>
          <cell r="I513">
            <v>0</v>
          </cell>
          <cell r="J513">
            <v>0</v>
          </cell>
          <cell r="K513">
            <v>0</v>
          </cell>
          <cell r="L513">
            <v>0</v>
          </cell>
          <cell r="M513">
            <v>0</v>
          </cell>
          <cell r="N513">
            <v>0</v>
          </cell>
          <cell r="O513">
            <v>0</v>
          </cell>
          <cell r="P513">
            <v>0</v>
          </cell>
          <cell r="Q513">
            <v>0</v>
          </cell>
          <cell r="R513">
            <v>0</v>
          </cell>
          <cell r="S513">
            <v>0</v>
          </cell>
          <cell r="T513">
            <v>0</v>
          </cell>
          <cell r="U513">
            <v>0</v>
          </cell>
          <cell r="V513">
            <v>0</v>
          </cell>
          <cell r="W513">
            <v>0</v>
          </cell>
          <cell r="X513">
            <v>0</v>
          </cell>
          <cell r="Y513">
            <v>0</v>
          </cell>
          <cell r="Z513">
            <v>0</v>
          </cell>
          <cell r="AA513">
            <v>0</v>
          </cell>
          <cell r="AB513">
            <v>0</v>
          </cell>
          <cell r="AC513">
            <v>-6409000</v>
          </cell>
          <cell r="AD513">
            <v>-10560000</v>
          </cell>
          <cell r="AE513">
            <v>-2665000</v>
          </cell>
          <cell r="AF513">
            <v>-11358000</v>
          </cell>
          <cell r="AG513">
            <v>-16514000</v>
          </cell>
          <cell r="AH513">
            <v>-8965000</v>
          </cell>
          <cell r="AI513">
            <v>-9447000</v>
          </cell>
          <cell r="AJ513">
            <v>-9948000</v>
          </cell>
          <cell r="AK513">
            <v>-10475000</v>
          </cell>
          <cell r="AL513">
            <v>-11031000</v>
          </cell>
          <cell r="AM513">
            <v>-11625000</v>
          </cell>
          <cell r="AN513">
            <v>-12236000</v>
          </cell>
          <cell r="AO513">
            <v>-62710424</v>
          </cell>
          <cell r="AP513">
            <v>77342804</v>
          </cell>
          <cell r="AQ513">
            <v>-96429784</v>
          </cell>
          <cell r="AR513">
            <v>42559230</v>
          </cell>
          <cell r="AS513">
            <v>-115356866</v>
          </cell>
          <cell r="AT513">
            <v>-74984186</v>
          </cell>
          <cell r="AU513">
            <v>-81917410</v>
          </cell>
          <cell r="AV513">
            <v>-115479548</v>
          </cell>
          <cell r="AW513">
            <v>37142622</v>
          </cell>
          <cell r="AX513">
            <v>-83248396</v>
          </cell>
          <cell r="AY513">
            <v>-35750074</v>
          </cell>
          <cell r="AZ513">
            <v>-228580934</v>
          </cell>
          <cell r="BA513" t="str">
            <v>TEMPR</v>
          </cell>
        </row>
        <row r="514">
          <cell r="A514" t="str">
            <v>100</v>
          </cell>
          <cell r="B514" t="str">
            <v>BIENES Y SERVICIOS</v>
          </cell>
          <cell r="C514" t="str">
            <v>OTROS GASTOS VARIOS</v>
          </cell>
          <cell r="D514" t="str">
            <v>079</v>
          </cell>
          <cell r="E514">
            <v>0</v>
          </cell>
          <cell r="F514">
            <v>0</v>
          </cell>
          <cell r="G514">
            <v>0</v>
          </cell>
          <cell r="H514">
            <v>0</v>
          </cell>
          <cell r="I514">
            <v>0</v>
          </cell>
          <cell r="J514">
            <v>0</v>
          </cell>
          <cell r="K514">
            <v>0</v>
          </cell>
          <cell r="L514">
            <v>0</v>
          </cell>
          <cell r="M514">
            <v>0</v>
          </cell>
          <cell r="N514">
            <v>0</v>
          </cell>
          <cell r="O514">
            <v>0</v>
          </cell>
          <cell r="P514">
            <v>0</v>
          </cell>
          <cell r="Q514">
            <v>0</v>
          </cell>
          <cell r="R514">
            <v>0</v>
          </cell>
          <cell r="S514">
            <v>0</v>
          </cell>
          <cell r="T514">
            <v>0</v>
          </cell>
          <cell r="U514">
            <v>0</v>
          </cell>
          <cell r="V514">
            <v>0</v>
          </cell>
          <cell r="W514">
            <v>0</v>
          </cell>
          <cell r="X514">
            <v>0</v>
          </cell>
          <cell r="Y514">
            <v>0</v>
          </cell>
          <cell r="Z514">
            <v>0</v>
          </cell>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-6319524</v>
          </cell>
          <cell r="AP514">
            <v>0</v>
          </cell>
          <cell r="AQ514">
            <v>-110400</v>
          </cell>
          <cell r="AR514">
            <v>0</v>
          </cell>
          <cell r="AS514">
            <v>0</v>
          </cell>
          <cell r="AT514">
            <v>0</v>
          </cell>
          <cell r="AU514">
            <v>0</v>
          </cell>
          <cell r="AV514">
            <v>0</v>
          </cell>
          <cell r="AW514">
            <v>0</v>
          </cell>
          <cell r="AX514">
            <v>0</v>
          </cell>
          <cell r="AY514">
            <v>0</v>
          </cell>
          <cell r="AZ514">
            <v>0</v>
          </cell>
          <cell r="BA514" t="str">
            <v>COMUN</v>
          </cell>
        </row>
        <row r="515">
          <cell r="A515" t="str">
            <v>100</v>
          </cell>
          <cell r="B515" t="str">
            <v>BIENES Y SERVICIOS</v>
          </cell>
          <cell r="C515" t="str">
            <v>OTROS GASTOS VARIOS</v>
          </cell>
          <cell r="D515" t="str">
            <v>079</v>
          </cell>
          <cell r="E515">
            <v>0</v>
          </cell>
          <cell r="F515">
            <v>0</v>
          </cell>
          <cell r="G515">
            <v>0</v>
          </cell>
          <cell r="H515">
            <v>0</v>
          </cell>
          <cell r="I515">
            <v>0</v>
          </cell>
          <cell r="J515">
            <v>0</v>
          </cell>
          <cell r="K515">
            <v>0</v>
          </cell>
          <cell r="L515">
            <v>0</v>
          </cell>
          <cell r="M515">
            <v>0</v>
          </cell>
          <cell r="N515">
            <v>0</v>
          </cell>
          <cell r="O515">
            <v>0</v>
          </cell>
          <cell r="P515">
            <v>0</v>
          </cell>
          <cell r="Q515">
            <v>0</v>
          </cell>
          <cell r="R515">
            <v>0</v>
          </cell>
          <cell r="S515">
            <v>0</v>
          </cell>
          <cell r="T515">
            <v>0</v>
          </cell>
          <cell r="U515">
            <v>0</v>
          </cell>
          <cell r="V515">
            <v>0</v>
          </cell>
          <cell r="W515">
            <v>0</v>
          </cell>
          <cell r="X515">
            <v>0</v>
          </cell>
          <cell r="Y515">
            <v>0</v>
          </cell>
          <cell r="Z515">
            <v>0</v>
          </cell>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-8400000</v>
          </cell>
          <cell r="AP515">
            <v>-8400000</v>
          </cell>
          <cell r="AQ515">
            <v>-13770808</v>
          </cell>
          <cell r="AR515">
            <v>-13708010</v>
          </cell>
          <cell r="AS515">
            <v>-20575368</v>
          </cell>
          <cell r="AT515">
            <v>-1668934</v>
          </cell>
          <cell r="AU515">
            <v>9800000</v>
          </cell>
          <cell r="AV515">
            <v>13725452</v>
          </cell>
          <cell r="AW515">
            <v>0</v>
          </cell>
          <cell r="AX515">
            <v>0</v>
          </cell>
          <cell r="AY515">
            <v>0</v>
          </cell>
          <cell r="AZ515">
            <v>0</v>
          </cell>
          <cell r="BA515" t="str">
            <v>PANAL</v>
          </cell>
        </row>
        <row r="516">
          <cell r="A516" t="str">
            <v>100</v>
          </cell>
          <cell r="B516" t="str">
            <v>BIENES Y SERVICIOS</v>
          </cell>
          <cell r="C516" t="str">
            <v>OTROS GASTOS VARIOS</v>
          </cell>
          <cell r="D516" t="str">
            <v>079</v>
          </cell>
          <cell r="E516">
            <v>-535869</v>
          </cell>
          <cell r="F516">
            <v>-575854</v>
          </cell>
          <cell r="G516">
            <v>0</v>
          </cell>
          <cell r="H516">
            <v>0</v>
          </cell>
          <cell r="I516">
            <v>0</v>
          </cell>
          <cell r="J516">
            <v>0</v>
          </cell>
          <cell r="K516">
            <v>0</v>
          </cell>
          <cell r="L516">
            <v>0</v>
          </cell>
          <cell r="M516">
            <v>0</v>
          </cell>
          <cell r="N516">
            <v>0</v>
          </cell>
          <cell r="O516">
            <v>0</v>
          </cell>
          <cell r="P516">
            <v>0</v>
          </cell>
          <cell r="Q516">
            <v>0</v>
          </cell>
          <cell r="R516">
            <v>0</v>
          </cell>
          <cell r="S516">
            <v>0</v>
          </cell>
          <cell r="T516">
            <v>0</v>
          </cell>
          <cell r="U516">
            <v>0</v>
          </cell>
          <cell r="V516">
            <v>0</v>
          </cell>
          <cell r="W516">
            <v>0</v>
          </cell>
          <cell r="X516">
            <v>0</v>
          </cell>
          <cell r="Y516">
            <v>0</v>
          </cell>
          <cell r="Z516">
            <v>0</v>
          </cell>
          <cell r="AA516">
            <v>0</v>
          </cell>
          <cell r="AB516">
            <v>0</v>
          </cell>
          <cell r="AC516">
            <v>-376983.19643362472</v>
          </cell>
          <cell r="AD516">
            <v>-377887.95610506536</v>
          </cell>
          <cell r="AE516">
            <v>-379287.95722052112</v>
          </cell>
          <cell r="AF516">
            <v>-456692.2701693328</v>
          </cell>
          <cell r="AG516">
            <v>-458153.68543387478</v>
          </cell>
          <cell r="AH516">
            <v>-459665.59259580658</v>
          </cell>
          <cell r="AI516">
            <v>-499955.97128521779</v>
          </cell>
          <cell r="AJ516">
            <v>-501405.8436019448</v>
          </cell>
          <cell r="AK516">
            <v>-502809.77996403031</v>
          </cell>
          <cell r="AL516">
            <v>-581681.90231132926</v>
          </cell>
          <cell r="AM516">
            <v>-583775.95715965005</v>
          </cell>
          <cell r="AN516">
            <v>-585060.26426540141</v>
          </cell>
          <cell r="AO516">
            <v>-135592</v>
          </cell>
          <cell r="AP516">
            <v>-1845440</v>
          </cell>
          <cell r="AQ516">
            <v>301910</v>
          </cell>
          <cell r="AR516">
            <v>872910</v>
          </cell>
          <cell r="AS516">
            <v>-61086</v>
          </cell>
          <cell r="AT516">
            <v>-1193480</v>
          </cell>
          <cell r="AU516">
            <v>-892426</v>
          </cell>
          <cell r="AV516">
            <v>-129056</v>
          </cell>
          <cell r="AW516">
            <v>-550972</v>
          </cell>
          <cell r="AX516">
            <v>-1670108</v>
          </cell>
          <cell r="AY516">
            <v>-1216046</v>
          </cell>
          <cell r="AZ516">
            <v>-1233936</v>
          </cell>
          <cell r="BA516" t="str">
            <v>TDATA</v>
          </cell>
        </row>
        <row r="517">
          <cell r="A517" t="str">
            <v>100</v>
          </cell>
          <cell r="B517" t="str">
            <v>BIENES Y SERVICIOS</v>
          </cell>
          <cell r="C517" t="str">
            <v>OTROS GASTOS VARIOS</v>
          </cell>
          <cell r="D517" t="str">
            <v>079</v>
          </cell>
          <cell r="E517">
            <v>0</v>
          </cell>
          <cell r="F517">
            <v>0</v>
          </cell>
          <cell r="G517">
            <v>0</v>
          </cell>
          <cell r="H517">
            <v>0</v>
          </cell>
          <cell r="I517">
            <v>0</v>
          </cell>
          <cell r="J517">
            <v>0</v>
          </cell>
          <cell r="K517">
            <v>0</v>
          </cell>
          <cell r="L517">
            <v>0</v>
          </cell>
          <cell r="M517">
            <v>0</v>
          </cell>
          <cell r="N517">
            <v>0</v>
          </cell>
          <cell r="O517">
            <v>0</v>
          </cell>
          <cell r="P517">
            <v>0</v>
          </cell>
          <cell r="Q517">
            <v>0</v>
          </cell>
          <cell r="R517">
            <v>0</v>
          </cell>
          <cell r="S517">
            <v>0</v>
          </cell>
          <cell r="T517">
            <v>0</v>
          </cell>
          <cell r="U517">
            <v>0</v>
          </cell>
          <cell r="V517">
            <v>0</v>
          </cell>
          <cell r="W517">
            <v>0</v>
          </cell>
          <cell r="X517">
            <v>0</v>
          </cell>
          <cell r="Y517">
            <v>0</v>
          </cell>
          <cell r="Z517">
            <v>0</v>
          </cell>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-6210380</v>
          </cell>
          <cell r="AQ517">
            <v>0</v>
          </cell>
          <cell r="AR517">
            <v>-1583946</v>
          </cell>
          <cell r="AS517">
            <v>-6604840</v>
          </cell>
          <cell r="AT517">
            <v>-17464300</v>
          </cell>
          <cell r="AU517">
            <v>0</v>
          </cell>
          <cell r="AV517">
            <v>17464300</v>
          </cell>
          <cell r="AW517">
            <v>0</v>
          </cell>
          <cell r="AX517">
            <v>0</v>
          </cell>
          <cell r="AY517">
            <v>0</v>
          </cell>
          <cell r="AZ517">
            <v>0</v>
          </cell>
          <cell r="BA517" t="str">
            <v>TDCTA</v>
          </cell>
        </row>
        <row r="518">
          <cell r="A518" t="str">
            <v>100</v>
          </cell>
          <cell r="B518" t="str">
            <v>BIENES Y SERVICIOS</v>
          </cell>
          <cell r="C518" t="str">
            <v>OTROS GASTOS VARIOS</v>
          </cell>
          <cell r="D518" t="str">
            <v>079</v>
          </cell>
          <cell r="E518">
            <v>0</v>
          </cell>
          <cell r="F518">
            <v>0</v>
          </cell>
          <cell r="G518">
            <v>0</v>
          </cell>
          <cell r="H518">
            <v>0</v>
          </cell>
          <cell r="I518">
            <v>0</v>
          </cell>
          <cell r="J518">
            <v>0</v>
          </cell>
          <cell r="K518">
            <v>0</v>
          </cell>
          <cell r="L518">
            <v>0</v>
          </cell>
          <cell r="M518">
            <v>0</v>
          </cell>
          <cell r="N518">
            <v>0</v>
          </cell>
          <cell r="O518">
            <v>0</v>
          </cell>
          <cell r="P518">
            <v>0</v>
          </cell>
          <cell r="Q518">
            <v>0</v>
          </cell>
          <cell r="R518">
            <v>0</v>
          </cell>
          <cell r="S518">
            <v>0</v>
          </cell>
          <cell r="T518">
            <v>0</v>
          </cell>
          <cell r="U518">
            <v>0</v>
          </cell>
          <cell r="V518">
            <v>0</v>
          </cell>
          <cell r="W518">
            <v>0</v>
          </cell>
          <cell r="X518">
            <v>0</v>
          </cell>
          <cell r="Y518">
            <v>0</v>
          </cell>
          <cell r="Z518">
            <v>0</v>
          </cell>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-701066</v>
          </cell>
          <cell r="AP518">
            <v>-918412</v>
          </cell>
          <cell r="AQ518">
            <v>-2599084</v>
          </cell>
          <cell r="AR518">
            <v>-1300698</v>
          </cell>
          <cell r="AS518">
            <v>-24371668</v>
          </cell>
          <cell r="AT518">
            <v>0</v>
          </cell>
          <cell r="AU518">
            <v>0</v>
          </cell>
          <cell r="AV518">
            <v>0</v>
          </cell>
          <cell r="AW518">
            <v>0</v>
          </cell>
          <cell r="AX518">
            <v>0</v>
          </cell>
          <cell r="AY518">
            <v>0</v>
          </cell>
          <cell r="AZ518">
            <v>0</v>
          </cell>
          <cell r="BA518" t="str">
            <v>TECNO</v>
          </cell>
        </row>
        <row r="519">
          <cell r="A519" t="str">
            <v>100</v>
          </cell>
          <cell r="B519" t="str">
            <v>BIENES Y SERVICIOS</v>
          </cell>
          <cell r="C519" t="str">
            <v>OTROS GASTOS VARIOS</v>
          </cell>
          <cell r="D519" t="str">
            <v>079</v>
          </cell>
          <cell r="E519">
            <v>0</v>
          </cell>
          <cell r="F519">
            <v>0</v>
          </cell>
          <cell r="G519">
            <v>0</v>
          </cell>
          <cell r="H519">
            <v>0</v>
          </cell>
          <cell r="I519">
            <v>0</v>
          </cell>
          <cell r="J519">
            <v>0</v>
          </cell>
          <cell r="K519">
            <v>0</v>
          </cell>
          <cell r="L519">
            <v>0</v>
          </cell>
          <cell r="M519">
            <v>0</v>
          </cell>
          <cell r="N519">
            <v>0</v>
          </cell>
          <cell r="O519">
            <v>0</v>
          </cell>
          <cell r="P519">
            <v>0</v>
          </cell>
          <cell r="Q519">
            <v>0</v>
          </cell>
          <cell r="R519">
            <v>0</v>
          </cell>
          <cell r="S519">
            <v>0</v>
          </cell>
          <cell r="T519">
            <v>0</v>
          </cell>
          <cell r="U519">
            <v>0</v>
          </cell>
          <cell r="V519">
            <v>0</v>
          </cell>
          <cell r="W519">
            <v>0</v>
          </cell>
          <cell r="X519">
            <v>0</v>
          </cell>
          <cell r="Y519">
            <v>0</v>
          </cell>
          <cell r="Z519">
            <v>0</v>
          </cell>
          <cell r="AA519">
            <v>0</v>
          </cell>
          <cell r="AB519">
            <v>0</v>
          </cell>
          <cell r="AC519">
            <v>-222703.13388851253</v>
          </cell>
          <cell r="AD519">
            <v>-366915.75695163227</v>
          </cell>
          <cell r="AE519">
            <v>-92583.644751407133</v>
          </cell>
          <cell r="AF519">
            <v>-394648.88040225807</v>
          </cell>
          <cell r="AG519">
            <v>-573788.60847817687</v>
          </cell>
          <cell r="AH519">
            <v>-311497.46856800711</v>
          </cell>
          <cell r="AI519">
            <v>-328249.80242759426</v>
          </cell>
          <cell r="AJ519">
            <v>-345661.8131973659</v>
          </cell>
          <cell r="AK519">
            <v>-363961.14958803449</v>
          </cell>
          <cell r="AL519">
            <v>-383305.68468863878</v>
          </cell>
          <cell r="AM519">
            <v>-403919.86441119382</v>
          </cell>
          <cell r="AN519">
            <v>-425151.94522720069</v>
          </cell>
          <cell r="AO519">
            <v>-1414098</v>
          </cell>
          <cell r="AP519">
            <v>1679818</v>
          </cell>
          <cell r="AQ519">
            <v>-1358450</v>
          </cell>
          <cell r="AR519">
            <v>-2506052</v>
          </cell>
          <cell r="AS519">
            <v>-6796800</v>
          </cell>
          <cell r="AT519">
            <v>6796800</v>
          </cell>
          <cell r="AU519">
            <v>0</v>
          </cell>
          <cell r="AV519">
            <v>0</v>
          </cell>
          <cell r="AW519">
            <v>0</v>
          </cell>
          <cell r="AX519">
            <v>0</v>
          </cell>
          <cell r="AY519">
            <v>0</v>
          </cell>
          <cell r="AZ519">
            <v>0</v>
          </cell>
          <cell r="BA519" t="str">
            <v>TEMPR</v>
          </cell>
        </row>
        <row r="520">
          <cell r="A520" t="str">
            <v>100</v>
          </cell>
          <cell r="B520" t="str">
            <v>BIENES Y SERVICIOS</v>
          </cell>
          <cell r="C520" t="str">
            <v>OTROS SERVICIOS TEMPORALES</v>
          </cell>
          <cell r="D520" t="str">
            <v>04Y</v>
          </cell>
          <cell r="E520">
            <v>0</v>
          </cell>
          <cell r="F520">
            <v>0</v>
          </cell>
          <cell r="G520">
            <v>0</v>
          </cell>
          <cell r="H520">
            <v>0</v>
          </cell>
          <cell r="I520">
            <v>0</v>
          </cell>
          <cell r="J520">
            <v>0</v>
          </cell>
          <cell r="K520">
            <v>0</v>
          </cell>
          <cell r="L520">
            <v>0</v>
          </cell>
          <cell r="M520">
            <v>0</v>
          </cell>
          <cell r="N520">
            <v>0</v>
          </cell>
          <cell r="O520">
            <v>0</v>
          </cell>
          <cell r="P520">
            <v>0</v>
          </cell>
          <cell r="Q520">
            <v>0</v>
          </cell>
          <cell r="R520">
            <v>0</v>
          </cell>
          <cell r="S520">
            <v>0</v>
          </cell>
          <cell r="T520">
            <v>0</v>
          </cell>
          <cell r="U520">
            <v>0</v>
          </cell>
          <cell r="V520">
            <v>0</v>
          </cell>
          <cell r="W520">
            <v>0</v>
          </cell>
          <cell r="X520">
            <v>0</v>
          </cell>
          <cell r="Y520">
            <v>0</v>
          </cell>
          <cell r="Z520">
            <v>0</v>
          </cell>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0</v>
          </cell>
          <cell r="AS520">
            <v>0</v>
          </cell>
          <cell r="AT520">
            <v>0</v>
          </cell>
          <cell r="AU520">
            <v>0</v>
          </cell>
          <cell r="AV520">
            <v>0</v>
          </cell>
          <cell r="AW520">
            <v>0</v>
          </cell>
          <cell r="AX520">
            <v>0</v>
          </cell>
          <cell r="AY520">
            <v>0</v>
          </cell>
          <cell r="AZ520">
            <v>-3593508</v>
          </cell>
          <cell r="BA520" t="str">
            <v>COMUN</v>
          </cell>
        </row>
        <row r="521">
          <cell r="A521" t="str">
            <v>100</v>
          </cell>
          <cell r="B521" t="str">
            <v>BIENES Y SERVICIOS</v>
          </cell>
          <cell r="C521" t="str">
            <v>OTROS SERVICIOS TEMPORALES</v>
          </cell>
          <cell r="D521" t="str">
            <v>04Y</v>
          </cell>
          <cell r="E521">
            <v>-445291</v>
          </cell>
          <cell r="F521">
            <v>-285897</v>
          </cell>
          <cell r="G521">
            <v>0</v>
          </cell>
          <cell r="H521">
            <v>0</v>
          </cell>
          <cell r="I521">
            <v>0</v>
          </cell>
          <cell r="J521">
            <v>0</v>
          </cell>
          <cell r="K521">
            <v>0</v>
          </cell>
          <cell r="L521">
            <v>0</v>
          </cell>
          <cell r="M521">
            <v>0</v>
          </cell>
          <cell r="N521">
            <v>0</v>
          </cell>
          <cell r="O521">
            <v>0</v>
          </cell>
          <cell r="P521">
            <v>0</v>
          </cell>
          <cell r="Q521">
            <v>0</v>
          </cell>
          <cell r="R521">
            <v>0</v>
          </cell>
          <cell r="S521">
            <v>0</v>
          </cell>
          <cell r="T521">
            <v>0</v>
          </cell>
          <cell r="U521">
            <v>0</v>
          </cell>
          <cell r="V521">
            <v>0</v>
          </cell>
          <cell r="W521">
            <v>0</v>
          </cell>
          <cell r="X521">
            <v>0</v>
          </cell>
          <cell r="Y521">
            <v>0</v>
          </cell>
          <cell r="Z521">
            <v>0</v>
          </cell>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P521">
            <v>0</v>
          </cell>
          <cell r="AQ521">
            <v>0</v>
          </cell>
          <cell r="AR521">
            <v>0</v>
          </cell>
          <cell r="AS521">
            <v>0</v>
          </cell>
          <cell r="AT521">
            <v>0</v>
          </cell>
          <cell r="AU521">
            <v>0</v>
          </cell>
          <cell r="AV521">
            <v>0</v>
          </cell>
          <cell r="AW521">
            <v>0</v>
          </cell>
          <cell r="AX521">
            <v>0</v>
          </cell>
          <cell r="AY521">
            <v>0</v>
          </cell>
          <cell r="AZ521">
            <v>0</v>
          </cell>
          <cell r="BA521" t="str">
            <v>DATA</v>
          </cell>
        </row>
        <row r="522">
          <cell r="A522" t="str">
            <v>100</v>
          </cell>
          <cell r="B522" t="str">
            <v>BIENES Y SERVICIOS</v>
          </cell>
          <cell r="C522" t="str">
            <v>OTROS SERVICIOS TEMPORALES</v>
          </cell>
          <cell r="D522" t="str">
            <v>04Y</v>
          </cell>
          <cell r="E522">
            <v>-80000000</v>
          </cell>
          <cell r="F522">
            <v>-50044948</v>
          </cell>
          <cell r="G522">
            <v>0</v>
          </cell>
          <cell r="H522">
            <v>0</v>
          </cell>
          <cell r="I522">
            <v>0</v>
          </cell>
          <cell r="J522">
            <v>0</v>
          </cell>
          <cell r="K522">
            <v>0</v>
          </cell>
          <cell r="L522">
            <v>0</v>
          </cell>
          <cell r="M522">
            <v>0</v>
          </cell>
          <cell r="N522">
            <v>0</v>
          </cell>
          <cell r="O522">
            <v>0</v>
          </cell>
          <cell r="P522">
            <v>0</v>
          </cell>
          <cell r="Q522">
            <v>0</v>
          </cell>
          <cell r="R522">
            <v>0</v>
          </cell>
          <cell r="S522">
            <v>0</v>
          </cell>
          <cell r="T522">
            <v>0</v>
          </cell>
          <cell r="U522">
            <v>0</v>
          </cell>
          <cell r="V522">
            <v>0</v>
          </cell>
          <cell r="W522">
            <v>0</v>
          </cell>
          <cell r="X522">
            <v>0</v>
          </cell>
          <cell r="Y522">
            <v>0</v>
          </cell>
          <cell r="Z522">
            <v>0</v>
          </cell>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P522">
            <v>0</v>
          </cell>
          <cell r="AQ522">
            <v>0</v>
          </cell>
          <cell r="AR522">
            <v>0</v>
          </cell>
          <cell r="AS522">
            <v>0</v>
          </cell>
          <cell r="AT522">
            <v>0</v>
          </cell>
          <cell r="AU522">
            <v>0</v>
          </cell>
          <cell r="AV522">
            <v>0</v>
          </cell>
          <cell r="AW522">
            <v>0</v>
          </cell>
          <cell r="AX522">
            <v>0</v>
          </cell>
          <cell r="AY522">
            <v>0</v>
          </cell>
          <cell r="AZ522">
            <v>0</v>
          </cell>
          <cell r="BA522" t="str">
            <v>EMPRE</v>
          </cell>
        </row>
        <row r="523">
          <cell r="A523" t="str">
            <v>100</v>
          </cell>
          <cell r="B523" t="str">
            <v>BIENES Y SERVICIOS</v>
          </cell>
          <cell r="C523" t="str">
            <v>OTROS SERVICIOS TEMPORALES</v>
          </cell>
          <cell r="D523" t="str">
            <v>04Y</v>
          </cell>
          <cell r="E523">
            <v>-47889415</v>
          </cell>
          <cell r="F523">
            <v>56905348</v>
          </cell>
          <cell r="G523">
            <v>0</v>
          </cell>
          <cell r="H523">
            <v>0</v>
          </cell>
          <cell r="I523">
            <v>0</v>
          </cell>
          <cell r="J523">
            <v>0</v>
          </cell>
          <cell r="K523">
            <v>0</v>
          </cell>
          <cell r="L523">
            <v>0</v>
          </cell>
          <cell r="M523">
            <v>0</v>
          </cell>
          <cell r="N523">
            <v>0</v>
          </cell>
          <cell r="O523">
            <v>0</v>
          </cell>
          <cell r="P523">
            <v>0</v>
          </cell>
          <cell r="Q523">
            <v>0</v>
          </cell>
          <cell r="R523">
            <v>0</v>
          </cell>
          <cell r="S523">
            <v>0</v>
          </cell>
          <cell r="T523">
            <v>0</v>
          </cell>
          <cell r="U523">
            <v>0</v>
          </cell>
          <cell r="V523">
            <v>0</v>
          </cell>
          <cell r="W523">
            <v>0</v>
          </cell>
          <cell r="X523">
            <v>0</v>
          </cell>
          <cell r="Y523">
            <v>0</v>
          </cell>
          <cell r="Z523">
            <v>0</v>
          </cell>
          <cell r="AA523">
            <v>0</v>
          </cell>
          <cell r="AB523">
            <v>0</v>
          </cell>
          <cell r="AC523">
            <v>-45605750.259319462</v>
          </cell>
          <cell r="AD523">
            <v>-45715204.059941828</v>
          </cell>
          <cell r="AE523">
            <v>-47068549.79269594</v>
          </cell>
          <cell r="AF523">
            <v>-50548819.207959592</v>
          </cell>
          <cell r="AG523">
            <v>-51277449.451824203</v>
          </cell>
          <cell r="AH523">
            <v>-51446665.035015225</v>
          </cell>
          <cell r="AI523">
            <v>-53309447.664497845</v>
          </cell>
          <cell r="AJ523">
            <v>-54088533.228137054</v>
          </cell>
          <cell r="AK523">
            <v>-55388081.797013946</v>
          </cell>
          <cell r="AL523">
            <v>-59541528.359050721</v>
          </cell>
          <cell r="AM523">
            <v>-59755877.861143306</v>
          </cell>
          <cell r="AN523">
            <v>-59887340.792437837</v>
          </cell>
          <cell r="AO523">
            <v>0</v>
          </cell>
          <cell r="AP523">
            <v>-42594064</v>
          </cell>
          <cell r="AQ523">
            <v>-83939372</v>
          </cell>
          <cell r="AR523">
            <v>-46324930</v>
          </cell>
          <cell r="AS523">
            <v>-74730390</v>
          </cell>
          <cell r="AT523">
            <v>-26006248</v>
          </cell>
          <cell r="AU523">
            <v>-96610404</v>
          </cell>
          <cell r="AV523">
            <v>-63682400</v>
          </cell>
          <cell r="AW523">
            <v>-70746686</v>
          </cell>
          <cell r="AX523">
            <v>-81336546</v>
          </cell>
          <cell r="AY523">
            <v>-106111752</v>
          </cell>
          <cell r="AZ523">
            <v>-307771814</v>
          </cell>
          <cell r="BA523" t="str">
            <v>TDATA</v>
          </cell>
        </row>
        <row r="524">
          <cell r="A524" t="str">
            <v>100</v>
          </cell>
          <cell r="B524" t="str">
            <v>BIENES Y SERVICIOS</v>
          </cell>
          <cell r="C524" t="str">
            <v>OTROS SERVICIOS TEMPORALES</v>
          </cell>
          <cell r="D524" t="str">
            <v>04Y</v>
          </cell>
          <cell r="E524">
            <v>0</v>
          </cell>
          <cell r="F524">
            <v>-3500000</v>
          </cell>
          <cell r="G524">
            <v>0</v>
          </cell>
          <cell r="H524">
            <v>0</v>
          </cell>
          <cell r="I524">
            <v>0</v>
          </cell>
          <cell r="J524">
            <v>0</v>
          </cell>
          <cell r="K524">
            <v>0</v>
          </cell>
          <cell r="L524">
            <v>0</v>
          </cell>
          <cell r="M524">
            <v>0</v>
          </cell>
          <cell r="N524">
            <v>0</v>
          </cell>
          <cell r="O524">
            <v>0</v>
          </cell>
          <cell r="P524">
            <v>0</v>
          </cell>
          <cell r="Q524">
            <v>0</v>
          </cell>
          <cell r="R524">
            <v>0</v>
          </cell>
          <cell r="S524">
            <v>0</v>
          </cell>
          <cell r="T524">
            <v>0</v>
          </cell>
          <cell r="U524">
            <v>0</v>
          </cell>
          <cell r="V524">
            <v>0</v>
          </cell>
          <cell r="W524">
            <v>0</v>
          </cell>
          <cell r="X524">
            <v>0</v>
          </cell>
          <cell r="Y524">
            <v>0</v>
          </cell>
          <cell r="Z524">
            <v>0</v>
          </cell>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cell r="AS524">
            <v>0</v>
          </cell>
          <cell r="AT524">
            <v>0</v>
          </cell>
          <cell r="AU524">
            <v>0</v>
          </cell>
          <cell r="AV524">
            <v>0</v>
          </cell>
          <cell r="AW524">
            <v>0</v>
          </cell>
          <cell r="AX524">
            <v>0</v>
          </cell>
          <cell r="AY524">
            <v>0</v>
          </cell>
          <cell r="AZ524">
            <v>0</v>
          </cell>
          <cell r="BA524" t="str">
            <v>TELEM</v>
          </cell>
        </row>
        <row r="525">
          <cell r="A525" t="str">
            <v>100</v>
          </cell>
          <cell r="B525" t="str">
            <v>BIENES Y SERVICIOS</v>
          </cell>
          <cell r="C525" t="str">
            <v>OTROS SERVICIOS TEMPORALES</v>
          </cell>
          <cell r="D525" t="str">
            <v>04Y</v>
          </cell>
          <cell r="E525">
            <v>-80445291</v>
          </cell>
          <cell r="F525">
            <v>-50330845</v>
          </cell>
          <cell r="G525">
            <v>0</v>
          </cell>
          <cell r="H525">
            <v>0</v>
          </cell>
          <cell r="I525">
            <v>0</v>
          </cell>
          <cell r="J525">
            <v>0</v>
          </cell>
          <cell r="K525">
            <v>0</v>
          </cell>
          <cell r="L525">
            <v>0</v>
          </cell>
          <cell r="M525">
            <v>0</v>
          </cell>
          <cell r="N525">
            <v>0</v>
          </cell>
          <cell r="O525">
            <v>0</v>
          </cell>
          <cell r="P525">
            <v>0</v>
          </cell>
          <cell r="Q525">
            <v>0</v>
          </cell>
          <cell r="R525">
            <v>0</v>
          </cell>
          <cell r="S525">
            <v>0</v>
          </cell>
          <cell r="T525">
            <v>0</v>
          </cell>
          <cell r="U525">
            <v>0</v>
          </cell>
          <cell r="V525">
            <v>0</v>
          </cell>
          <cell r="W525">
            <v>0</v>
          </cell>
          <cell r="X525">
            <v>0</v>
          </cell>
          <cell r="Y525">
            <v>0</v>
          </cell>
          <cell r="Z525">
            <v>0</v>
          </cell>
          <cell r="AA525">
            <v>0</v>
          </cell>
          <cell r="AB525">
            <v>0</v>
          </cell>
          <cell r="AC525">
            <v>-81322777.439397767</v>
          </cell>
          <cell r="AD525">
            <v>-99366822.429107368</v>
          </cell>
          <cell r="AE525">
            <v>-101661990.06857511</v>
          </cell>
          <cell r="AF525">
            <v>-110353328.53165025</v>
          </cell>
          <cell r="AG525">
            <v>-136744739.18550679</v>
          </cell>
          <cell r="AH525">
            <v>-96307932.333959132</v>
          </cell>
          <cell r="AI525">
            <v>-35520362.894334696</v>
          </cell>
          <cell r="AJ525">
            <v>-39875019.790586352</v>
          </cell>
          <cell r="AK525">
            <v>-46801235.911119625</v>
          </cell>
          <cell r="AL525">
            <v>-57182589.742379263</v>
          </cell>
          <cell r="AM525">
            <v>-65028778.745670222</v>
          </cell>
          <cell r="AN525">
            <v>-78627769.120462522</v>
          </cell>
          <cell r="AO525">
            <v>-210660372</v>
          </cell>
          <cell r="AP525">
            <v>-312341502</v>
          </cell>
          <cell r="AQ525">
            <v>-285026428</v>
          </cell>
          <cell r="AR525">
            <v>-233185756</v>
          </cell>
          <cell r="AS525">
            <v>-350641054</v>
          </cell>
          <cell r="AT525">
            <v>-493860232</v>
          </cell>
          <cell r="AU525">
            <v>-346100190</v>
          </cell>
          <cell r="AV525">
            <v>-201261550</v>
          </cell>
          <cell r="AW525">
            <v>-255975888</v>
          </cell>
          <cell r="AX525">
            <v>-70776832</v>
          </cell>
          <cell r="AY525">
            <v>-182418774</v>
          </cell>
          <cell r="AZ525">
            <v>-189938250</v>
          </cell>
          <cell r="BA525" t="str">
            <v>TEMPR</v>
          </cell>
        </row>
        <row r="526">
          <cell r="A526" t="str">
            <v>100</v>
          </cell>
          <cell r="B526" t="str">
            <v>BIENES Y SERVICIOS</v>
          </cell>
          <cell r="C526" t="str">
            <v>PASAJES AEREOS</v>
          </cell>
          <cell r="D526" t="str">
            <v>02A</v>
          </cell>
          <cell r="E526">
            <v>-1444373</v>
          </cell>
          <cell r="F526">
            <v>0</v>
          </cell>
          <cell r="G526">
            <v>0</v>
          </cell>
          <cell r="H526">
            <v>0</v>
          </cell>
          <cell r="I526">
            <v>0</v>
          </cell>
          <cell r="J526">
            <v>0</v>
          </cell>
          <cell r="K526">
            <v>0</v>
          </cell>
          <cell r="L526">
            <v>0</v>
          </cell>
          <cell r="M526">
            <v>0</v>
          </cell>
          <cell r="N526">
            <v>0</v>
          </cell>
          <cell r="O526">
            <v>0</v>
          </cell>
          <cell r="P526">
            <v>0</v>
          </cell>
          <cell r="Q526">
            <v>0</v>
          </cell>
          <cell r="R526">
            <v>0</v>
          </cell>
          <cell r="S526">
            <v>0</v>
          </cell>
          <cell r="T526">
            <v>0</v>
          </cell>
          <cell r="U526">
            <v>0</v>
          </cell>
          <cell r="V526">
            <v>0</v>
          </cell>
          <cell r="W526">
            <v>0</v>
          </cell>
          <cell r="X526">
            <v>0</v>
          </cell>
          <cell r="Y526">
            <v>0</v>
          </cell>
          <cell r="Z526">
            <v>0</v>
          </cell>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cell r="AS526">
            <v>0</v>
          </cell>
          <cell r="AT526">
            <v>0</v>
          </cell>
          <cell r="AU526">
            <v>0</v>
          </cell>
          <cell r="AV526">
            <v>0</v>
          </cell>
          <cell r="AW526">
            <v>0</v>
          </cell>
          <cell r="AX526">
            <v>0</v>
          </cell>
          <cell r="AY526">
            <v>0</v>
          </cell>
          <cell r="AZ526">
            <v>0</v>
          </cell>
          <cell r="BA526" t="str">
            <v>EMPRE</v>
          </cell>
        </row>
        <row r="527">
          <cell r="A527" t="str">
            <v>100</v>
          </cell>
          <cell r="B527" t="str">
            <v>BIENES Y SERVICIOS</v>
          </cell>
          <cell r="C527" t="str">
            <v>PASAJES AEREOS</v>
          </cell>
          <cell r="D527" t="str">
            <v>02A</v>
          </cell>
          <cell r="E527">
            <v>-4360619</v>
          </cell>
          <cell r="F527">
            <v>0</v>
          </cell>
          <cell r="G527">
            <v>0</v>
          </cell>
          <cell r="H527">
            <v>0</v>
          </cell>
          <cell r="I527">
            <v>0</v>
          </cell>
          <cell r="J527">
            <v>0</v>
          </cell>
          <cell r="K527">
            <v>0</v>
          </cell>
          <cell r="L527">
            <v>0</v>
          </cell>
          <cell r="M527">
            <v>0</v>
          </cell>
          <cell r="N527">
            <v>0</v>
          </cell>
          <cell r="O527">
            <v>0</v>
          </cell>
          <cell r="P527">
            <v>0</v>
          </cell>
          <cell r="Q527">
            <v>0</v>
          </cell>
          <cell r="R527">
            <v>0</v>
          </cell>
          <cell r="S527">
            <v>0</v>
          </cell>
          <cell r="T527">
            <v>0</v>
          </cell>
          <cell r="U527">
            <v>0</v>
          </cell>
          <cell r="V527">
            <v>0</v>
          </cell>
          <cell r="W527">
            <v>0</v>
          </cell>
          <cell r="X527">
            <v>0</v>
          </cell>
          <cell r="Y527">
            <v>0</v>
          </cell>
          <cell r="Z527">
            <v>0</v>
          </cell>
          <cell r="AA527">
            <v>0</v>
          </cell>
          <cell r="AB527">
            <v>0</v>
          </cell>
          <cell r="AC527">
            <v>-7447932.4319228325</v>
          </cell>
          <cell r="AD527">
            <v>-7465807.4697594456</v>
          </cell>
          <cell r="AE527">
            <v>-8118819.7395514939</v>
          </cell>
          <cell r="AF527">
            <v>-10658366.644333875</v>
          </cell>
          <cell r="AG527">
            <v>-9591408.2368888911</v>
          </cell>
          <cell r="AH527">
            <v>-10378630.610833682</v>
          </cell>
          <cell r="AI527">
            <v>-11101832.800233217</v>
          </cell>
          <cell r="AJ527">
            <v>-9768782.496265877</v>
          </cell>
          <cell r="AK527">
            <v>-9703984.3521011062</v>
          </cell>
          <cell r="AL527">
            <v>-12635751.969345639</v>
          </cell>
          <cell r="AM527">
            <v>-11853041.316791778</v>
          </cell>
          <cell r="AN527">
            <v>-11142060.606523784</v>
          </cell>
          <cell r="AO527">
            <v>0</v>
          </cell>
          <cell r="AP527">
            <v>0</v>
          </cell>
          <cell r="AQ527">
            <v>0</v>
          </cell>
          <cell r="AR527">
            <v>0</v>
          </cell>
          <cell r="AS527">
            <v>0</v>
          </cell>
          <cell r="AT527">
            <v>0</v>
          </cell>
          <cell r="AU527">
            <v>0</v>
          </cell>
          <cell r="AV527">
            <v>0</v>
          </cell>
          <cell r="AW527">
            <v>0</v>
          </cell>
          <cell r="AX527">
            <v>-4789734</v>
          </cell>
          <cell r="AY527">
            <v>0</v>
          </cell>
          <cell r="AZ527">
            <v>-21014548</v>
          </cell>
          <cell r="BA527" t="str">
            <v>TDATA</v>
          </cell>
        </row>
        <row r="528">
          <cell r="A528" t="str">
            <v>100</v>
          </cell>
          <cell r="B528" t="str">
            <v>BIENES Y SERVICIOS</v>
          </cell>
          <cell r="C528" t="str">
            <v>PASAJES AEREOS</v>
          </cell>
          <cell r="D528" t="str">
            <v>02A</v>
          </cell>
          <cell r="E528">
            <v>0</v>
          </cell>
          <cell r="F528">
            <v>0</v>
          </cell>
          <cell r="G528">
            <v>0</v>
          </cell>
          <cell r="H528">
            <v>0</v>
          </cell>
          <cell r="I528">
            <v>0</v>
          </cell>
          <cell r="J528">
            <v>0</v>
          </cell>
          <cell r="K528">
            <v>0</v>
          </cell>
          <cell r="L528">
            <v>0</v>
          </cell>
          <cell r="M528">
            <v>0</v>
          </cell>
          <cell r="N528">
            <v>0</v>
          </cell>
          <cell r="O528">
            <v>0</v>
          </cell>
          <cell r="P528">
            <v>0</v>
          </cell>
          <cell r="Q528">
            <v>0</v>
          </cell>
          <cell r="R528">
            <v>0</v>
          </cell>
          <cell r="S528">
            <v>0</v>
          </cell>
          <cell r="T528">
            <v>0</v>
          </cell>
          <cell r="U528">
            <v>0</v>
          </cell>
          <cell r="V528">
            <v>0</v>
          </cell>
          <cell r="W528">
            <v>0</v>
          </cell>
          <cell r="X528">
            <v>0</v>
          </cell>
          <cell r="Y528">
            <v>0</v>
          </cell>
          <cell r="Z528">
            <v>0</v>
          </cell>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P528">
            <v>0</v>
          </cell>
          <cell r="AQ528">
            <v>0</v>
          </cell>
          <cell r="AR528">
            <v>0</v>
          </cell>
          <cell r="AS528">
            <v>0</v>
          </cell>
          <cell r="AT528">
            <v>-400000</v>
          </cell>
          <cell r="AU528">
            <v>0</v>
          </cell>
          <cell r="AV528">
            <v>0</v>
          </cell>
          <cell r="AW528">
            <v>0</v>
          </cell>
          <cell r="AX528">
            <v>0</v>
          </cell>
          <cell r="AY528">
            <v>0</v>
          </cell>
          <cell r="AZ528">
            <v>0</v>
          </cell>
          <cell r="BA528" t="str">
            <v>TECNO</v>
          </cell>
        </row>
        <row r="529">
          <cell r="A529" t="str">
            <v>100</v>
          </cell>
          <cell r="B529" t="str">
            <v>BIENES Y SERVICIOS</v>
          </cell>
          <cell r="C529" t="str">
            <v>PASAJES AEREOS</v>
          </cell>
          <cell r="D529" t="str">
            <v>02A</v>
          </cell>
          <cell r="E529">
            <v>0</v>
          </cell>
          <cell r="F529">
            <v>-719063</v>
          </cell>
          <cell r="G529">
            <v>0</v>
          </cell>
          <cell r="H529">
            <v>0</v>
          </cell>
          <cell r="I529">
            <v>0</v>
          </cell>
          <cell r="J529">
            <v>0</v>
          </cell>
          <cell r="K529">
            <v>0</v>
          </cell>
          <cell r="L529">
            <v>0</v>
          </cell>
          <cell r="M529">
            <v>0</v>
          </cell>
          <cell r="N529">
            <v>0</v>
          </cell>
          <cell r="O529">
            <v>0</v>
          </cell>
          <cell r="P529">
            <v>0</v>
          </cell>
          <cell r="Q529">
            <v>0</v>
          </cell>
          <cell r="R529">
            <v>0</v>
          </cell>
          <cell r="S529">
            <v>0</v>
          </cell>
          <cell r="T529">
            <v>0</v>
          </cell>
          <cell r="U529">
            <v>0</v>
          </cell>
          <cell r="V529">
            <v>0</v>
          </cell>
          <cell r="W529">
            <v>0</v>
          </cell>
          <cell r="X529">
            <v>0</v>
          </cell>
          <cell r="Y529">
            <v>0</v>
          </cell>
          <cell r="Z529">
            <v>0</v>
          </cell>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cell r="AS529">
            <v>0</v>
          </cell>
          <cell r="AT529">
            <v>0</v>
          </cell>
          <cell r="AU529">
            <v>0</v>
          </cell>
          <cell r="AV529">
            <v>0</v>
          </cell>
          <cell r="AW529">
            <v>0</v>
          </cell>
          <cell r="AX529">
            <v>0</v>
          </cell>
          <cell r="AY529">
            <v>0</v>
          </cell>
          <cell r="AZ529">
            <v>0</v>
          </cell>
          <cell r="BA529" t="str">
            <v>TELEM</v>
          </cell>
        </row>
        <row r="530">
          <cell r="A530" t="str">
            <v>100</v>
          </cell>
          <cell r="B530" t="str">
            <v>BIENES Y SERVICIOS</v>
          </cell>
          <cell r="C530" t="str">
            <v>PASAJES AEREOS</v>
          </cell>
          <cell r="D530" t="str">
            <v>02A</v>
          </cell>
          <cell r="E530">
            <v>-719063</v>
          </cell>
          <cell r="F530">
            <v>719063</v>
          </cell>
          <cell r="G530">
            <v>0</v>
          </cell>
          <cell r="H530">
            <v>0</v>
          </cell>
          <cell r="I530">
            <v>0</v>
          </cell>
          <cell r="J530">
            <v>0</v>
          </cell>
          <cell r="K530">
            <v>0</v>
          </cell>
          <cell r="L530">
            <v>0</v>
          </cell>
          <cell r="M530">
            <v>0</v>
          </cell>
          <cell r="N530">
            <v>0</v>
          </cell>
          <cell r="O530">
            <v>0</v>
          </cell>
          <cell r="P530">
            <v>0</v>
          </cell>
          <cell r="Q530">
            <v>0</v>
          </cell>
          <cell r="R530">
            <v>0</v>
          </cell>
          <cell r="S530">
            <v>0</v>
          </cell>
          <cell r="T530">
            <v>0</v>
          </cell>
          <cell r="U530">
            <v>0</v>
          </cell>
          <cell r="V530">
            <v>0</v>
          </cell>
          <cell r="W530">
            <v>0</v>
          </cell>
          <cell r="X530">
            <v>0</v>
          </cell>
          <cell r="Y530">
            <v>0</v>
          </cell>
          <cell r="Z530">
            <v>0</v>
          </cell>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cell r="AS530">
            <v>0</v>
          </cell>
          <cell r="AT530">
            <v>0</v>
          </cell>
          <cell r="AU530">
            <v>0</v>
          </cell>
          <cell r="AV530">
            <v>0</v>
          </cell>
          <cell r="AW530">
            <v>0</v>
          </cell>
          <cell r="AX530">
            <v>0</v>
          </cell>
          <cell r="AY530">
            <v>0</v>
          </cell>
          <cell r="AZ530">
            <v>0</v>
          </cell>
          <cell r="BA530" t="str">
            <v>TELEO</v>
          </cell>
        </row>
        <row r="531">
          <cell r="A531" t="str">
            <v>100</v>
          </cell>
          <cell r="B531" t="str">
            <v>BIENES Y SERVICIOS</v>
          </cell>
          <cell r="C531" t="str">
            <v>PASAJES AEREOS</v>
          </cell>
          <cell r="D531" t="str">
            <v>02A</v>
          </cell>
          <cell r="E531">
            <v>-2163436</v>
          </cell>
          <cell r="F531">
            <v>719063</v>
          </cell>
          <cell r="G531">
            <v>0</v>
          </cell>
          <cell r="H531">
            <v>0</v>
          </cell>
          <cell r="I531">
            <v>0</v>
          </cell>
          <cell r="J531">
            <v>0</v>
          </cell>
          <cell r="K531">
            <v>0</v>
          </cell>
          <cell r="L531">
            <v>0</v>
          </cell>
          <cell r="M531">
            <v>0</v>
          </cell>
          <cell r="N531">
            <v>0</v>
          </cell>
          <cell r="O531">
            <v>0</v>
          </cell>
          <cell r="P531">
            <v>0</v>
          </cell>
          <cell r="Q531">
            <v>0</v>
          </cell>
          <cell r="R531">
            <v>0</v>
          </cell>
          <cell r="S531">
            <v>0</v>
          </cell>
          <cell r="T531">
            <v>0</v>
          </cell>
          <cell r="U531">
            <v>0</v>
          </cell>
          <cell r="V531">
            <v>0</v>
          </cell>
          <cell r="W531">
            <v>0</v>
          </cell>
          <cell r="X531">
            <v>0</v>
          </cell>
          <cell r="Y531">
            <v>0</v>
          </cell>
          <cell r="Z531">
            <v>0</v>
          </cell>
          <cell r="AA531">
            <v>0</v>
          </cell>
          <cell r="AB531">
            <v>0</v>
          </cell>
          <cell r="AC531">
            <v>-3177151.4781979173</v>
          </cell>
          <cell r="AD531">
            <v>-5234533.1617855495</v>
          </cell>
          <cell r="AE531">
            <v>-1320826.7824652186</v>
          </cell>
          <cell r="AF531">
            <v>-5630182.4399421467</v>
          </cell>
          <cell r="AG531">
            <v>-8185844.9576744018</v>
          </cell>
          <cell r="AH531">
            <v>-4443918.7964512156</v>
          </cell>
          <cell r="AI531">
            <v>-4682912.7493243599</v>
          </cell>
          <cell r="AJ531">
            <v>-4931317.8561122715</v>
          </cell>
          <cell r="AK531">
            <v>-5192381.8234148584</v>
          </cell>
          <cell r="AL531">
            <v>-5468356.9173293561</v>
          </cell>
          <cell r="AM531">
            <v>-5762445.1523433309</v>
          </cell>
          <cell r="AN531">
            <v>-6065348.554607817</v>
          </cell>
          <cell r="AO531">
            <v>2800430</v>
          </cell>
          <cell r="AP531">
            <v>-4480518</v>
          </cell>
          <cell r="AQ531">
            <v>-283368</v>
          </cell>
          <cell r="AR531">
            <v>-31166304</v>
          </cell>
          <cell r="AS531">
            <v>-13129504</v>
          </cell>
          <cell r="AT531">
            <v>-4248540</v>
          </cell>
          <cell r="AU531">
            <v>-21022968</v>
          </cell>
          <cell r="AV531">
            <v>-1009046</v>
          </cell>
          <cell r="AW531">
            <v>-42834788</v>
          </cell>
          <cell r="AX531">
            <v>-4768534</v>
          </cell>
          <cell r="AY531">
            <v>0</v>
          </cell>
          <cell r="AZ531">
            <v>-18419954</v>
          </cell>
          <cell r="BA531" t="str">
            <v>TEMPR</v>
          </cell>
        </row>
        <row r="532">
          <cell r="A532" t="str">
            <v>100</v>
          </cell>
          <cell r="B532" t="str">
            <v>BIENES Y SERVICIOS</v>
          </cell>
          <cell r="C532" t="str">
            <v>PATENTES</v>
          </cell>
          <cell r="D532" t="str">
            <v>05D</v>
          </cell>
          <cell r="E532">
            <v>0</v>
          </cell>
          <cell r="F532">
            <v>0</v>
          </cell>
          <cell r="G532">
            <v>0</v>
          </cell>
          <cell r="H532">
            <v>0</v>
          </cell>
          <cell r="I532">
            <v>0</v>
          </cell>
          <cell r="J532">
            <v>0</v>
          </cell>
          <cell r="K532">
            <v>0</v>
          </cell>
          <cell r="L532">
            <v>0</v>
          </cell>
          <cell r="M532">
            <v>0</v>
          </cell>
          <cell r="N532">
            <v>0</v>
          </cell>
          <cell r="O532">
            <v>0</v>
          </cell>
          <cell r="P532">
            <v>0</v>
          </cell>
          <cell r="Q532">
            <v>0</v>
          </cell>
          <cell r="R532">
            <v>0</v>
          </cell>
          <cell r="S532">
            <v>0</v>
          </cell>
          <cell r="T532">
            <v>0</v>
          </cell>
          <cell r="U532">
            <v>0</v>
          </cell>
          <cell r="V532">
            <v>0</v>
          </cell>
          <cell r="W532">
            <v>0</v>
          </cell>
          <cell r="X532">
            <v>0</v>
          </cell>
          <cell r="Y532">
            <v>0</v>
          </cell>
          <cell r="Z532">
            <v>0</v>
          </cell>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cell r="AS532">
            <v>0</v>
          </cell>
          <cell r="AT532">
            <v>0</v>
          </cell>
          <cell r="AU532">
            <v>0</v>
          </cell>
          <cell r="AV532">
            <v>-7442998</v>
          </cell>
          <cell r="AW532">
            <v>-139288</v>
          </cell>
          <cell r="AX532">
            <v>0</v>
          </cell>
          <cell r="AY532">
            <v>0</v>
          </cell>
          <cell r="AZ532">
            <v>0</v>
          </cell>
          <cell r="BA532" t="str">
            <v>COMUN</v>
          </cell>
        </row>
        <row r="533">
          <cell r="A533" t="str">
            <v>100</v>
          </cell>
          <cell r="B533" t="str">
            <v>BIENES Y SERVICIOS</v>
          </cell>
          <cell r="C533" t="str">
            <v>PATENTES</v>
          </cell>
          <cell r="D533" t="str">
            <v>05D</v>
          </cell>
          <cell r="E533">
            <v>-129100</v>
          </cell>
          <cell r="F533">
            <v>-3602635</v>
          </cell>
          <cell r="G533">
            <v>0</v>
          </cell>
          <cell r="H533">
            <v>0</v>
          </cell>
          <cell r="I533">
            <v>0</v>
          </cell>
          <cell r="J533">
            <v>0</v>
          </cell>
          <cell r="K533">
            <v>0</v>
          </cell>
          <cell r="L533">
            <v>0</v>
          </cell>
          <cell r="M533">
            <v>0</v>
          </cell>
          <cell r="N533">
            <v>0</v>
          </cell>
          <cell r="O533">
            <v>0</v>
          </cell>
          <cell r="P533">
            <v>0</v>
          </cell>
          <cell r="Q533">
            <v>0</v>
          </cell>
          <cell r="R533">
            <v>0</v>
          </cell>
          <cell r="S533">
            <v>0</v>
          </cell>
          <cell r="T533">
            <v>0</v>
          </cell>
          <cell r="U533">
            <v>0</v>
          </cell>
          <cell r="V533">
            <v>0</v>
          </cell>
          <cell r="W533">
            <v>0</v>
          </cell>
          <cell r="X533">
            <v>0</v>
          </cell>
          <cell r="Y533">
            <v>0</v>
          </cell>
          <cell r="Z533">
            <v>0</v>
          </cell>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cell r="AS533">
            <v>0</v>
          </cell>
          <cell r="AT533">
            <v>0</v>
          </cell>
          <cell r="AU533">
            <v>0</v>
          </cell>
          <cell r="AV533">
            <v>0</v>
          </cell>
          <cell r="AW533">
            <v>0</v>
          </cell>
          <cell r="AX533">
            <v>0</v>
          </cell>
          <cell r="AY533">
            <v>0</v>
          </cell>
          <cell r="AZ533">
            <v>0</v>
          </cell>
          <cell r="BA533" t="str">
            <v>EMPRE</v>
          </cell>
        </row>
        <row r="534">
          <cell r="A534" t="str">
            <v>100</v>
          </cell>
          <cell r="B534" t="str">
            <v>BIENES Y SERVICIOS</v>
          </cell>
          <cell r="C534" t="str">
            <v>PATENTES</v>
          </cell>
          <cell r="D534" t="str">
            <v>05D</v>
          </cell>
          <cell r="E534">
            <v>0</v>
          </cell>
          <cell r="F534">
            <v>0</v>
          </cell>
          <cell r="G534">
            <v>0</v>
          </cell>
          <cell r="H534">
            <v>0</v>
          </cell>
          <cell r="I534">
            <v>0</v>
          </cell>
          <cell r="J534">
            <v>0</v>
          </cell>
          <cell r="K534">
            <v>0</v>
          </cell>
          <cell r="L534">
            <v>0</v>
          </cell>
          <cell r="M534">
            <v>0</v>
          </cell>
          <cell r="N534">
            <v>0</v>
          </cell>
          <cell r="O534">
            <v>0</v>
          </cell>
          <cell r="P534">
            <v>0</v>
          </cell>
          <cell r="Q534">
            <v>0</v>
          </cell>
          <cell r="R534">
            <v>0</v>
          </cell>
          <cell r="S534">
            <v>0</v>
          </cell>
          <cell r="T534">
            <v>0</v>
          </cell>
          <cell r="U534">
            <v>0</v>
          </cell>
          <cell r="V534">
            <v>0</v>
          </cell>
          <cell r="W534">
            <v>0</v>
          </cell>
          <cell r="X534">
            <v>0</v>
          </cell>
          <cell r="Y534">
            <v>0</v>
          </cell>
          <cell r="Z534">
            <v>0</v>
          </cell>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-58194</v>
          </cell>
          <cell r="AP534">
            <v>0</v>
          </cell>
          <cell r="AQ534">
            <v>0</v>
          </cell>
          <cell r="AR534">
            <v>0</v>
          </cell>
          <cell r="AS534">
            <v>0</v>
          </cell>
          <cell r="AT534">
            <v>0</v>
          </cell>
          <cell r="AU534">
            <v>0</v>
          </cell>
          <cell r="AV534">
            <v>-323796</v>
          </cell>
          <cell r="AW534">
            <v>0</v>
          </cell>
          <cell r="AX534">
            <v>0</v>
          </cell>
          <cell r="AY534">
            <v>0</v>
          </cell>
          <cell r="AZ534">
            <v>0</v>
          </cell>
          <cell r="BA534" t="str">
            <v>INFOE</v>
          </cell>
        </row>
        <row r="535">
          <cell r="A535" t="str">
            <v>100</v>
          </cell>
          <cell r="B535" t="str">
            <v>BIENES Y SERVICIOS</v>
          </cell>
          <cell r="C535" t="str">
            <v>PATENTES</v>
          </cell>
          <cell r="D535" t="str">
            <v>05D</v>
          </cell>
          <cell r="E535">
            <v>0</v>
          </cell>
          <cell r="F535">
            <v>0</v>
          </cell>
          <cell r="G535">
            <v>0</v>
          </cell>
          <cell r="H535">
            <v>0</v>
          </cell>
          <cell r="I535">
            <v>0</v>
          </cell>
          <cell r="J535">
            <v>0</v>
          </cell>
          <cell r="K535">
            <v>0</v>
          </cell>
          <cell r="L535">
            <v>0</v>
          </cell>
          <cell r="M535">
            <v>0</v>
          </cell>
          <cell r="N535">
            <v>0</v>
          </cell>
          <cell r="O535">
            <v>0</v>
          </cell>
          <cell r="P535">
            <v>0</v>
          </cell>
          <cell r="Q535">
            <v>0</v>
          </cell>
          <cell r="R535">
            <v>0</v>
          </cell>
          <cell r="S535">
            <v>0</v>
          </cell>
          <cell r="T535">
            <v>0</v>
          </cell>
          <cell r="U535">
            <v>0</v>
          </cell>
          <cell r="V535">
            <v>0</v>
          </cell>
          <cell r="W535">
            <v>0</v>
          </cell>
          <cell r="X535">
            <v>0</v>
          </cell>
          <cell r="Y535">
            <v>0</v>
          </cell>
          <cell r="Z535">
            <v>0</v>
          </cell>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-987560</v>
          </cell>
          <cell r="AP535">
            <v>0</v>
          </cell>
          <cell r="AQ535">
            <v>0</v>
          </cell>
          <cell r="AR535">
            <v>0</v>
          </cell>
          <cell r="AS535">
            <v>0</v>
          </cell>
          <cell r="AT535">
            <v>0</v>
          </cell>
          <cell r="AU535">
            <v>0</v>
          </cell>
          <cell r="AV535">
            <v>-50539494</v>
          </cell>
          <cell r="AW535">
            <v>0</v>
          </cell>
          <cell r="AX535">
            <v>0</v>
          </cell>
          <cell r="AY535">
            <v>0</v>
          </cell>
          <cell r="AZ535">
            <v>0</v>
          </cell>
          <cell r="BA535" t="str">
            <v>INTER</v>
          </cell>
        </row>
        <row r="536">
          <cell r="A536" t="str">
            <v>100</v>
          </cell>
          <cell r="B536" t="str">
            <v>BIENES Y SERVICIOS</v>
          </cell>
          <cell r="C536" t="str">
            <v>PATENTES</v>
          </cell>
          <cell r="D536" t="str">
            <v>05D</v>
          </cell>
          <cell r="E536">
            <v>0</v>
          </cell>
          <cell r="F536">
            <v>-5022599</v>
          </cell>
          <cell r="G536">
            <v>0</v>
          </cell>
          <cell r="H536">
            <v>0</v>
          </cell>
          <cell r="I536">
            <v>0</v>
          </cell>
          <cell r="J536">
            <v>0</v>
          </cell>
          <cell r="K536">
            <v>0</v>
          </cell>
          <cell r="L536">
            <v>0</v>
          </cell>
          <cell r="M536">
            <v>0</v>
          </cell>
          <cell r="N536">
            <v>0</v>
          </cell>
          <cell r="O536">
            <v>0</v>
          </cell>
          <cell r="P536">
            <v>0</v>
          </cell>
          <cell r="Q536">
            <v>0</v>
          </cell>
          <cell r="R536">
            <v>0</v>
          </cell>
          <cell r="S536">
            <v>0</v>
          </cell>
          <cell r="T536">
            <v>0</v>
          </cell>
          <cell r="U536">
            <v>0</v>
          </cell>
          <cell r="V536">
            <v>0</v>
          </cell>
          <cell r="W536">
            <v>0</v>
          </cell>
          <cell r="X536">
            <v>0</v>
          </cell>
          <cell r="Y536">
            <v>0</v>
          </cell>
          <cell r="Z536">
            <v>0</v>
          </cell>
          <cell r="AA536">
            <v>0</v>
          </cell>
          <cell r="AB536">
            <v>0</v>
          </cell>
          <cell r="AC536">
            <v>-2035381.935483871</v>
          </cell>
          <cell r="AD536">
            <v>-2040266.8521290321</v>
          </cell>
          <cell r="AE536">
            <v>-2047825.6425658837</v>
          </cell>
          <cell r="AF536">
            <v>-2465741.7242241567</v>
          </cell>
          <cell r="AG536">
            <v>-2473632.0977416746</v>
          </cell>
          <cell r="AH536">
            <v>-2481795.0836642217</v>
          </cell>
          <cell r="AI536">
            <v>-2699328.1454400169</v>
          </cell>
          <cell r="AJ536">
            <v>-2707156.1970617925</v>
          </cell>
          <cell r="AK536">
            <v>-2714736.2344135656</v>
          </cell>
          <cell r="AL536">
            <v>-3140577.2123607909</v>
          </cell>
          <cell r="AM536">
            <v>-3151883.2903252901</v>
          </cell>
          <cell r="AN536">
            <v>-3158817.4335640054</v>
          </cell>
          <cell r="AO536">
            <v>-7838252</v>
          </cell>
          <cell r="AP536">
            <v>0</v>
          </cell>
          <cell r="AQ536">
            <v>0</v>
          </cell>
          <cell r="AR536">
            <v>0</v>
          </cell>
          <cell r="AS536">
            <v>0</v>
          </cell>
          <cell r="AT536">
            <v>0</v>
          </cell>
          <cell r="AU536">
            <v>0</v>
          </cell>
          <cell r="AV536">
            <v>-4730534</v>
          </cell>
          <cell r="AW536">
            <v>0</v>
          </cell>
          <cell r="AX536">
            <v>0</v>
          </cell>
          <cell r="AY536">
            <v>0</v>
          </cell>
          <cell r="AZ536">
            <v>0</v>
          </cell>
          <cell r="BA536" t="str">
            <v>TDATA</v>
          </cell>
        </row>
        <row r="537">
          <cell r="A537" t="str">
            <v>100</v>
          </cell>
          <cell r="B537" t="str">
            <v>BIENES Y SERVICIOS</v>
          </cell>
          <cell r="C537" t="str">
            <v>PATENTES</v>
          </cell>
          <cell r="D537" t="str">
            <v>05D</v>
          </cell>
          <cell r="E537">
            <v>-129100</v>
          </cell>
          <cell r="F537">
            <v>-3602635</v>
          </cell>
          <cell r="G537">
            <v>0</v>
          </cell>
          <cell r="H537">
            <v>0</v>
          </cell>
          <cell r="I537">
            <v>0</v>
          </cell>
          <cell r="J537">
            <v>0</v>
          </cell>
          <cell r="K537">
            <v>0</v>
          </cell>
          <cell r="L537">
            <v>0</v>
          </cell>
          <cell r="M537">
            <v>0</v>
          </cell>
          <cell r="N537">
            <v>0</v>
          </cell>
          <cell r="O537">
            <v>0</v>
          </cell>
          <cell r="P537">
            <v>0</v>
          </cell>
          <cell r="Q537">
            <v>0</v>
          </cell>
          <cell r="R537">
            <v>0</v>
          </cell>
          <cell r="S537">
            <v>0</v>
          </cell>
          <cell r="T537">
            <v>0</v>
          </cell>
          <cell r="U537">
            <v>0</v>
          </cell>
          <cell r="V537">
            <v>0</v>
          </cell>
          <cell r="W537">
            <v>0</v>
          </cell>
          <cell r="X537">
            <v>0</v>
          </cell>
          <cell r="Y537">
            <v>0</v>
          </cell>
          <cell r="Z537">
            <v>0</v>
          </cell>
          <cell r="AA537">
            <v>0</v>
          </cell>
          <cell r="AB537">
            <v>0</v>
          </cell>
          <cell r="AC537">
            <v>-5123064.1888017645</v>
          </cell>
          <cell r="AD537">
            <v>-8440532.2095153499</v>
          </cell>
          <cell r="AE537">
            <v>-2129794.702988442</v>
          </cell>
          <cell r="AF537">
            <v>-9078505.1428672764</v>
          </cell>
          <cell r="AG537">
            <v>-12236356.577727905</v>
          </cell>
          <cell r="AH537">
            <v>-8131947.6574956011</v>
          </cell>
          <cell r="AI537">
            <v>-7551060.3664873047</v>
          </cell>
          <cell r="AJ537">
            <v>-7951606.3636276219</v>
          </cell>
          <cell r="AK537">
            <v>-8372564.4045180725</v>
          </cell>
          <cell r="AL537">
            <v>-8817566.2026182078</v>
          </cell>
          <cell r="AM537">
            <v>-9291774.9129950181</v>
          </cell>
          <cell r="AN537">
            <v>-9780197.8237237167</v>
          </cell>
          <cell r="AO537">
            <v>-65780298</v>
          </cell>
          <cell r="AP537">
            <v>-10753446</v>
          </cell>
          <cell r="AQ537">
            <v>0</v>
          </cell>
          <cell r="AR537">
            <v>-48245320</v>
          </cell>
          <cell r="AS537">
            <v>46042302</v>
          </cell>
          <cell r="AT537">
            <v>0</v>
          </cell>
          <cell r="AU537">
            <v>-17567276</v>
          </cell>
          <cell r="AV537">
            <v>6700014</v>
          </cell>
          <cell r="AW537">
            <v>-852760</v>
          </cell>
          <cell r="AX537">
            <v>799064</v>
          </cell>
          <cell r="AY537">
            <v>0</v>
          </cell>
          <cell r="AZ537">
            <v>0</v>
          </cell>
          <cell r="BA537" t="str">
            <v>TEMPR</v>
          </cell>
        </row>
        <row r="538">
          <cell r="A538" t="str">
            <v>100</v>
          </cell>
          <cell r="B538" t="str">
            <v>BIENES Y SERVICIOS</v>
          </cell>
          <cell r="C538" t="str">
            <v>PAVIMENTACION</v>
          </cell>
          <cell r="D538" t="str">
            <v>044</v>
          </cell>
          <cell r="E538">
            <v>0</v>
          </cell>
          <cell r="F538">
            <v>0</v>
          </cell>
          <cell r="G538">
            <v>0</v>
          </cell>
          <cell r="H538">
            <v>0</v>
          </cell>
          <cell r="I538">
            <v>0</v>
          </cell>
          <cell r="J538">
            <v>0</v>
          </cell>
          <cell r="K538">
            <v>0</v>
          </cell>
          <cell r="L538">
            <v>0</v>
          </cell>
          <cell r="M538">
            <v>0</v>
          </cell>
          <cell r="N538">
            <v>0</v>
          </cell>
          <cell r="O538">
            <v>0</v>
          </cell>
          <cell r="P538">
            <v>0</v>
          </cell>
          <cell r="Q538">
            <v>0</v>
          </cell>
          <cell r="R538">
            <v>0</v>
          </cell>
          <cell r="S538">
            <v>0</v>
          </cell>
          <cell r="T538">
            <v>0</v>
          </cell>
          <cell r="U538">
            <v>0</v>
          </cell>
          <cell r="V538">
            <v>0</v>
          </cell>
          <cell r="W538">
            <v>0</v>
          </cell>
          <cell r="X538">
            <v>0</v>
          </cell>
          <cell r="Y538">
            <v>0</v>
          </cell>
          <cell r="Z538">
            <v>0</v>
          </cell>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cell r="AS538">
            <v>0</v>
          </cell>
          <cell r="AT538">
            <v>0</v>
          </cell>
          <cell r="AU538">
            <v>0</v>
          </cell>
          <cell r="AV538">
            <v>0</v>
          </cell>
          <cell r="AW538">
            <v>0</v>
          </cell>
          <cell r="AX538">
            <v>0</v>
          </cell>
          <cell r="AY538">
            <v>-1371882</v>
          </cell>
          <cell r="AZ538">
            <v>0</v>
          </cell>
          <cell r="BA538" t="str">
            <v>TEMPR</v>
          </cell>
        </row>
        <row r="539">
          <cell r="A539" t="str">
            <v>100</v>
          </cell>
          <cell r="B539" t="str">
            <v>BIENES Y SERVICIOS</v>
          </cell>
          <cell r="C539" t="str">
            <v>PERD. X OBSOL. FINANC.DE MATER</v>
          </cell>
          <cell r="D539" t="str">
            <v>047</v>
          </cell>
          <cell r="E539">
            <v>0</v>
          </cell>
          <cell r="F539">
            <v>0</v>
          </cell>
          <cell r="G539">
            <v>0</v>
          </cell>
          <cell r="H539">
            <v>0</v>
          </cell>
          <cell r="I539">
            <v>0</v>
          </cell>
          <cell r="J539">
            <v>0</v>
          </cell>
          <cell r="K539">
            <v>0</v>
          </cell>
          <cell r="L539">
            <v>0</v>
          </cell>
          <cell r="M539">
            <v>0</v>
          </cell>
          <cell r="N539">
            <v>0</v>
          </cell>
          <cell r="O539">
            <v>0</v>
          </cell>
          <cell r="P539">
            <v>0</v>
          </cell>
          <cell r="Q539">
            <v>0</v>
          </cell>
          <cell r="R539">
            <v>0</v>
          </cell>
          <cell r="S539">
            <v>0</v>
          </cell>
          <cell r="T539">
            <v>0</v>
          </cell>
          <cell r="U539">
            <v>0</v>
          </cell>
          <cell r="V539">
            <v>0</v>
          </cell>
          <cell r="W539">
            <v>0</v>
          </cell>
          <cell r="X539">
            <v>0</v>
          </cell>
          <cell r="Y539">
            <v>0</v>
          </cell>
          <cell r="Z539">
            <v>0</v>
          </cell>
          <cell r="AA539">
            <v>0</v>
          </cell>
          <cell r="AB539">
            <v>0</v>
          </cell>
          <cell r="AC539">
            <v>-1221229.1612903227</v>
          </cell>
          <cell r="AD539">
            <v>-1224160.1112774191</v>
          </cell>
          <cell r="AE539">
            <v>-1228695.3855395303</v>
          </cell>
          <cell r="AF539">
            <v>-1479445.0345344939</v>
          </cell>
          <cell r="AG539">
            <v>-1484179.2586450046</v>
          </cell>
          <cell r="AH539">
            <v>-1489077.0501985331</v>
          </cell>
          <cell r="AI539">
            <v>-1619596.88726401</v>
          </cell>
          <cell r="AJ539">
            <v>-1624293.7182370757</v>
          </cell>
          <cell r="AK539">
            <v>-1628841.7406481393</v>
          </cell>
          <cell r="AL539">
            <v>-1884346.3274164747</v>
          </cell>
          <cell r="AM539">
            <v>-1891129.9741951742</v>
          </cell>
          <cell r="AN539">
            <v>-1895290.4601384033</v>
          </cell>
          <cell r="AO539">
            <v>0</v>
          </cell>
          <cell r="AP539">
            <v>0</v>
          </cell>
          <cell r="AQ539">
            <v>0</v>
          </cell>
          <cell r="AR539">
            <v>0</v>
          </cell>
          <cell r="AS539">
            <v>0</v>
          </cell>
          <cell r="AT539">
            <v>0</v>
          </cell>
          <cell r="AU539">
            <v>0</v>
          </cell>
          <cell r="AV539">
            <v>0</v>
          </cell>
          <cell r="AW539">
            <v>0</v>
          </cell>
          <cell r="AX539">
            <v>0</v>
          </cell>
          <cell r="AY539">
            <v>0</v>
          </cell>
          <cell r="AZ539">
            <v>0</v>
          </cell>
          <cell r="BA539" t="str">
            <v>TDATA</v>
          </cell>
        </row>
        <row r="540">
          <cell r="A540" t="str">
            <v>100</v>
          </cell>
          <cell r="B540" t="str">
            <v>BIENES Y SERVICIOS</v>
          </cell>
          <cell r="C540" t="str">
            <v>PERD. X OBSOL. FINANC.DE MATER</v>
          </cell>
          <cell r="D540" t="str">
            <v>047</v>
          </cell>
          <cell r="E540">
            <v>0</v>
          </cell>
          <cell r="F540">
            <v>0</v>
          </cell>
          <cell r="G540">
            <v>0</v>
          </cell>
          <cell r="H540">
            <v>0</v>
          </cell>
          <cell r="I540">
            <v>0</v>
          </cell>
          <cell r="J540">
            <v>0</v>
          </cell>
          <cell r="K540">
            <v>0</v>
          </cell>
          <cell r="L540">
            <v>0</v>
          </cell>
          <cell r="M540">
            <v>0</v>
          </cell>
          <cell r="N540">
            <v>0</v>
          </cell>
          <cell r="O540">
            <v>0</v>
          </cell>
          <cell r="P540">
            <v>0</v>
          </cell>
          <cell r="Q540">
            <v>0</v>
          </cell>
          <cell r="R540">
            <v>0</v>
          </cell>
          <cell r="S540">
            <v>0</v>
          </cell>
          <cell r="T540">
            <v>0</v>
          </cell>
          <cell r="U540">
            <v>0</v>
          </cell>
          <cell r="V540">
            <v>0</v>
          </cell>
          <cell r="W540">
            <v>0</v>
          </cell>
          <cell r="X540">
            <v>0</v>
          </cell>
          <cell r="Y540">
            <v>0</v>
          </cell>
          <cell r="Z540">
            <v>0</v>
          </cell>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-11878310</v>
          </cell>
          <cell r="AQ540">
            <v>35492</v>
          </cell>
          <cell r="AR540">
            <v>-59156</v>
          </cell>
          <cell r="AS540">
            <v>-59154</v>
          </cell>
          <cell r="AT540">
            <v>130140</v>
          </cell>
          <cell r="AU540">
            <v>11830988</v>
          </cell>
          <cell r="AV540">
            <v>0</v>
          </cell>
          <cell r="AW540">
            <v>0</v>
          </cell>
          <cell r="AX540">
            <v>0</v>
          </cell>
          <cell r="AY540">
            <v>0</v>
          </cell>
          <cell r="AZ540">
            <v>0</v>
          </cell>
          <cell r="BA540" t="str">
            <v>TEMPR</v>
          </cell>
        </row>
        <row r="541">
          <cell r="A541" t="str">
            <v>100</v>
          </cell>
          <cell r="B541" t="str">
            <v>BIENES Y SERVICIOS</v>
          </cell>
          <cell r="C541" t="str">
            <v>PRENSA Y PUBLICIDAD</v>
          </cell>
          <cell r="D541" t="str">
            <v>068</v>
          </cell>
          <cell r="E541">
            <v>0</v>
          </cell>
          <cell r="F541">
            <v>0</v>
          </cell>
          <cell r="G541">
            <v>0</v>
          </cell>
          <cell r="H541">
            <v>0</v>
          </cell>
          <cell r="I541">
            <v>0</v>
          </cell>
          <cell r="J541">
            <v>0</v>
          </cell>
          <cell r="K541">
            <v>0</v>
          </cell>
          <cell r="L541">
            <v>0</v>
          </cell>
          <cell r="M541">
            <v>0</v>
          </cell>
          <cell r="N541">
            <v>0</v>
          </cell>
          <cell r="O541">
            <v>0</v>
          </cell>
          <cell r="P541">
            <v>0</v>
          </cell>
          <cell r="Q541">
            <v>0</v>
          </cell>
          <cell r="R541">
            <v>0</v>
          </cell>
          <cell r="S541">
            <v>0</v>
          </cell>
          <cell r="T541">
            <v>0</v>
          </cell>
          <cell r="U541">
            <v>0</v>
          </cell>
          <cell r="V541">
            <v>0</v>
          </cell>
          <cell r="W541">
            <v>0</v>
          </cell>
          <cell r="X541">
            <v>0</v>
          </cell>
          <cell r="Y541">
            <v>0</v>
          </cell>
          <cell r="Z541">
            <v>0</v>
          </cell>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-352000</v>
          </cell>
          <cell r="AS541">
            <v>0</v>
          </cell>
          <cell r="AT541">
            <v>0</v>
          </cell>
          <cell r="AU541">
            <v>0</v>
          </cell>
          <cell r="AV541">
            <v>0</v>
          </cell>
          <cell r="AW541">
            <v>0</v>
          </cell>
          <cell r="AX541">
            <v>0</v>
          </cell>
          <cell r="AY541">
            <v>0</v>
          </cell>
          <cell r="AZ541">
            <v>0</v>
          </cell>
          <cell r="BA541" t="str">
            <v>PANAL</v>
          </cell>
        </row>
        <row r="542">
          <cell r="A542" t="str">
            <v>100</v>
          </cell>
          <cell r="B542" t="str">
            <v>BIENES Y SERVICIOS</v>
          </cell>
          <cell r="C542" t="str">
            <v>PRENSA Y PUBLICIDAD</v>
          </cell>
          <cell r="D542" t="str">
            <v>068</v>
          </cell>
          <cell r="E542">
            <v>0</v>
          </cell>
          <cell r="F542">
            <v>0</v>
          </cell>
          <cell r="G542">
            <v>0</v>
          </cell>
          <cell r="H542">
            <v>0</v>
          </cell>
          <cell r="I542">
            <v>0</v>
          </cell>
          <cell r="J542">
            <v>0</v>
          </cell>
          <cell r="K542">
            <v>0</v>
          </cell>
          <cell r="L542">
            <v>0</v>
          </cell>
          <cell r="M542">
            <v>0</v>
          </cell>
          <cell r="N542">
            <v>0</v>
          </cell>
          <cell r="O542">
            <v>0</v>
          </cell>
          <cell r="P542">
            <v>0</v>
          </cell>
          <cell r="Q542">
            <v>0</v>
          </cell>
          <cell r="R542">
            <v>0</v>
          </cell>
          <cell r="S542">
            <v>0</v>
          </cell>
          <cell r="T542">
            <v>0</v>
          </cell>
          <cell r="U542">
            <v>0</v>
          </cell>
          <cell r="V542">
            <v>0</v>
          </cell>
          <cell r="W542">
            <v>0</v>
          </cell>
          <cell r="X542">
            <v>0</v>
          </cell>
          <cell r="Y542">
            <v>0</v>
          </cell>
          <cell r="Z542">
            <v>0</v>
          </cell>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-1260000</v>
          </cell>
          <cell r="AR542">
            <v>-111193194</v>
          </cell>
          <cell r="AS542">
            <v>-223514082</v>
          </cell>
          <cell r="AT542">
            <v>0</v>
          </cell>
          <cell r="AU542">
            <v>0</v>
          </cell>
          <cell r="AV542">
            <v>0</v>
          </cell>
          <cell r="AW542">
            <v>0</v>
          </cell>
          <cell r="AX542">
            <v>0</v>
          </cell>
          <cell r="AY542">
            <v>0</v>
          </cell>
          <cell r="AZ542">
            <v>4164034</v>
          </cell>
          <cell r="BA542" t="str">
            <v>TDCTA</v>
          </cell>
        </row>
        <row r="543">
          <cell r="A543" t="str">
            <v>100</v>
          </cell>
          <cell r="B543" t="str">
            <v>BIENES Y SERVICIOS</v>
          </cell>
          <cell r="C543" t="str">
            <v>PRENSA Y PUBLICIDAD</v>
          </cell>
          <cell r="D543" t="str">
            <v>068</v>
          </cell>
          <cell r="E543">
            <v>0</v>
          </cell>
          <cell r="F543">
            <v>0</v>
          </cell>
          <cell r="G543">
            <v>0</v>
          </cell>
          <cell r="H543">
            <v>0</v>
          </cell>
          <cell r="I543">
            <v>0</v>
          </cell>
          <cell r="J543">
            <v>0</v>
          </cell>
          <cell r="K543">
            <v>0</v>
          </cell>
          <cell r="L543">
            <v>0</v>
          </cell>
          <cell r="M543">
            <v>0</v>
          </cell>
          <cell r="N543">
            <v>0</v>
          </cell>
          <cell r="O543">
            <v>0</v>
          </cell>
          <cell r="P543">
            <v>0</v>
          </cell>
          <cell r="Q543">
            <v>0</v>
          </cell>
          <cell r="R543">
            <v>0</v>
          </cell>
          <cell r="S543">
            <v>0</v>
          </cell>
          <cell r="T543">
            <v>0</v>
          </cell>
          <cell r="U543">
            <v>0</v>
          </cell>
          <cell r="V543">
            <v>0</v>
          </cell>
          <cell r="W543">
            <v>0</v>
          </cell>
          <cell r="X543">
            <v>0</v>
          </cell>
          <cell r="Y543">
            <v>0</v>
          </cell>
          <cell r="Z543">
            <v>0</v>
          </cell>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-368626</v>
          </cell>
          <cell r="AP543">
            <v>-3296388</v>
          </cell>
          <cell r="AQ543">
            <v>0</v>
          </cell>
          <cell r="AR543">
            <v>0</v>
          </cell>
          <cell r="AS543">
            <v>0</v>
          </cell>
          <cell r="AT543">
            <v>0</v>
          </cell>
          <cell r="AU543">
            <v>0</v>
          </cell>
          <cell r="AV543">
            <v>0</v>
          </cell>
          <cell r="AW543">
            <v>0</v>
          </cell>
          <cell r="AX543">
            <v>0</v>
          </cell>
          <cell r="AY543">
            <v>0</v>
          </cell>
          <cell r="AZ543">
            <v>0</v>
          </cell>
          <cell r="BA543" t="str">
            <v>TECNO</v>
          </cell>
        </row>
        <row r="544">
          <cell r="A544" t="str">
            <v>100</v>
          </cell>
          <cell r="B544" t="str">
            <v>BIENES Y SERVICIOS</v>
          </cell>
          <cell r="C544" t="str">
            <v>PRENSA Y PUBLICIDAD</v>
          </cell>
          <cell r="D544" t="str">
            <v>068</v>
          </cell>
          <cell r="E544">
            <v>0</v>
          </cell>
          <cell r="F544">
            <v>0</v>
          </cell>
          <cell r="G544">
            <v>0</v>
          </cell>
          <cell r="H544">
            <v>0</v>
          </cell>
          <cell r="I544">
            <v>0</v>
          </cell>
          <cell r="J544">
            <v>0</v>
          </cell>
          <cell r="K544">
            <v>0</v>
          </cell>
          <cell r="L544">
            <v>0</v>
          </cell>
          <cell r="M544">
            <v>0</v>
          </cell>
          <cell r="N544">
            <v>0</v>
          </cell>
          <cell r="O544">
            <v>0</v>
          </cell>
          <cell r="P544">
            <v>0</v>
          </cell>
          <cell r="Q544">
            <v>0</v>
          </cell>
          <cell r="R544">
            <v>0</v>
          </cell>
          <cell r="S544">
            <v>0</v>
          </cell>
          <cell r="T544">
            <v>0</v>
          </cell>
          <cell r="U544">
            <v>0</v>
          </cell>
          <cell r="V544">
            <v>0</v>
          </cell>
          <cell r="W544">
            <v>0</v>
          </cell>
          <cell r="X544">
            <v>0</v>
          </cell>
          <cell r="Y544">
            <v>0</v>
          </cell>
          <cell r="Z544">
            <v>0</v>
          </cell>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cell r="AS544">
            <v>9241914</v>
          </cell>
          <cell r="AT544">
            <v>-9241914</v>
          </cell>
          <cell r="AU544">
            <v>9241914</v>
          </cell>
          <cell r="AV544">
            <v>-9241914</v>
          </cell>
          <cell r="AW544">
            <v>0</v>
          </cell>
          <cell r="AX544">
            <v>4651914</v>
          </cell>
          <cell r="AY544">
            <v>-9241914</v>
          </cell>
          <cell r="AZ544">
            <v>0</v>
          </cell>
          <cell r="BA544" t="str">
            <v>TEMPR</v>
          </cell>
        </row>
        <row r="545">
          <cell r="A545" t="str">
            <v>100</v>
          </cell>
          <cell r="B545" t="str">
            <v>BIENES Y SERVICIOS</v>
          </cell>
          <cell r="C545" t="str">
            <v>PROVISION DEUD INCOB</v>
          </cell>
          <cell r="D545" t="str">
            <v>05B</v>
          </cell>
          <cell r="E545">
            <v>-3120000</v>
          </cell>
          <cell r="F545">
            <v>1014000</v>
          </cell>
          <cell r="G545">
            <v>0</v>
          </cell>
          <cell r="H545">
            <v>0</v>
          </cell>
          <cell r="I545">
            <v>0</v>
          </cell>
          <cell r="J545">
            <v>0</v>
          </cell>
          <cell r="K545">
            <v>0</v>
          </cell>
          <cell r="L545">
            <v>0</v>
          </cell>
          <cell r="M545">
            <v>0</v>
          </cell>
          <cell r="N545">
            <v>0</v>
          </cell>
          <cell r="O545">
            <v>0</v>
          </cell>
          <cell r="P545">
            <v>0</v>
          </cell>
          <cell r="Q545">
            <v>0</v>
          </cell>
          <cell r="R545">
            <v>0</v>
          </cell>
          <cell r="S545">
            <v>0</v>
          </cell>
          <cell r="T545">
            <v>0</v>
          </cell>
          <cell r="U545">
            <v>0</v>
          </cell>
          <cell r="V545">
            <v>0</v>
          </cell>
          <cell r="W545">
            <v>0</v>
          </cell>
          <cell r="X545">
            <v>0</v>
          </cell>
          <cell r="Y545">
            <v>0</v>
          </cell>
          <cell r="Z545">
            <v>0</v>
          </cell>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-1634000</v>
          </cell>
          <cell r="AP545">
            <v>0</v>
          </cell>
          <cell r="AQ545">
            <v>-19234000</v>
          </cell>
          <cell r="AR545">
            <v>-7420000</v>
          </cell>
          <cell r="AS545">
            <v>-12850000</v>
          </cell>
          <cell r="AT545">
            <v>1132000</v>
          </cell>
          <cell r="AU545">
            <v>16500000</v>
          </cell>
          <cell r="AV545">
            <v>-2450000</v>
          </cell>
          <cell r="AW545">
            <v>5050000</v>
          </cell>
          <cell r="AX545">
            <v>804000</v>
          </cell>
          <cell r="AY545">
            <v>-6210000</v>
          </cell>
          <cell r="AZ545">
            <v>1596000</v>
          </cell>
          <cell r="BA545" t="str">
            <v>COMUN</v>
          </cell>
        </row>
        <row r="546">
          <cell r="A546" t="str">
            <v>100</v>
          </cell>
          <cell r="B546" t="str">
            <v>BIENES Y SERVICIOS</v>
          </cell>
          <cell r="C546" t="str">
            <v>PROVISION DEUD INCOB</v>
          </cell>
          <cell r="D546" t="str">
            <v>05B</v>
          </cell>
          <cell r="E546">
            <v>-30469961</v>
          </cell>
          <cell r="F546">
            <v>-26667551</v>
          </cell>
          <cell r="G546">
            <v>0</v>
          </cell>
          <cell r="H546">
            <v>0</v>
          </cell>
          <cell r="I546">
            <v>0</v>
          </cell>
          <cell r="J546">
            <v>0</v>
          </cell>
          <cell r="K546">
            <v>0</v>
          </cell>
          <cell r="L546">
            <v>0</v>
          </cell>
          <cell r="M546">
            <v>0</v>
          </cell>
          <cell r="N546">
            <v>0</v>
          </cell>
          <cell r="O546">
            <v>0</v>
          </cell>
          <cell r="P546">
            <v>0</v>
          </cell>
          <cell r="Q546">
            <v>0</v>
          </cell>
          <cell r="R546">
            <v>0</v>
          </cell>
          <cell r="S546">
            <v>0</v>
          </cell>
          <cell r="T546">
            <v>0</v>
          </cell>
          <cell r="U546">
            <v>0</v>
          </cell>
          <cell r="V546">
            <v>0</v>
          </cell>
          <cell r="W546">
            <v>0</v>
          </cell>
          <cell r="X546">
            <v>0</v>
          </cell>
          <cell r="Y546">
            <v>0</v>
          </cell>
          <cell r="Z546">
            <v>0</v>
          </cell>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cell r="AS546">
            <v>0</v>
          </cell>
          <cell r="AT546">
            <v>0</v>
          </cell>
          <cell r="AU546">
            <v>0</v>
          </cell>
          <cell r="AV546">
            <v>0</v>
          </cell>
          <cell r="AW546">
            <v>0</v>
          </cell>
          <cell r="AX546">
            <v>0</v>
          </cell>
          <cell r="AY546">
            <v>0</v>
          </cell>
          <cell r="AZ546">
            <v>0</v>
          </cell>
          <cell r="BA546" t="str">
            <v>DATA</v>
          </cell>
        </row>
        <row r="547">
          <cell r="A547" t="str">
            <v>100</v>
          </cell>
          <cell r="B547" t="str">
            <v>BIENES Y SERVICIOS</v>
          </cell>
          <cell r="C547" t="str">
            <v>PROVISION DEUD INCOB</v>
          </cell>
          <cell r="D547" t="str">
            <v>05B</v>
          </cell>
          <cell r="E547">
            <v>-41438012</v>
          </cell>
          <cell r="F547">
            <v>-46796777</v>
          </cell>
          <cell r="G547">
            <v>0</v>
          </cell>
          <cell r="H547">
            <v>0</v>
          </cell>
          <cell r="I547">
            <v>0</v>
          </cell>
          <cell r="J547">
            <v>0</v>
          </cell>
          <cell r="K547">
            <v>0</v>
          </cell>
          <cell r="L547">
            <v>0</v>
          </cell>
          <cell r="M547">
            <v>0</v>
          </cell>
          <cell r="N547">
            <v>0</v>
          </cell>
          <cell r="O547">
            <v>0</v>
          </cell>
          <cell r="P547">
            <v>0</v>
          </cell>
          <cell r="Q547">
            <v>0</v>
          </cell>
          <cell r="R547">
            <v>0</v>
          </cell>
          <cell r="S547">
            <v>0</v>
          </cell>
          <cell r="T547">
            <v>0</v>
          </cell>
          <cell r="U547">
            <v>0</v>
          </cell>
          <cell r="V547">
            <v>0</v>
          </cell>
          <cell r="W547">
            <v>0</v>
          </cell>
          <cell r="X547">
            <v>0</v>
          </cell>
          <cell r="Y547">
            <v>0</v>
          </cell>
          <cell r="Z547">
            <v>0</v>
          </cell>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R547">
            <v>0</v>
          </cell>
          <cell r="AS547">
            <v>0</v>
          </cell>
          <cell r="AT547">
            <v>0</v>
          </cell>
          <cell r="AU547">
            <v>0</v>
          </cell>
          <cell r="AV547">
            <v>0</v>
          </cell>
          <cell r="AW547">
            <v>0</v>
          </cell>
          <cell r="AX547">
            <v>0</v>
          </cell>
          <cell r="AY547">
            <v>0</v>
          </cell>
          <cell r="AZ547">
            <v>0</v>
          </cell>
          <cell r="BA547" t="str">
            <v>EMPRE</v>
          </cell>
        </row>
        <row r="548">
          <cell r="A548" t="str">
            <v>100</v>
          </cell>
          <cell r="B548" t="str">
            <v>BIENES Y SERVICIOS</v>
          </cell>
          <cell r="C548" t="str">
            <v>PROVISION DEUD INCOB</v>
          </cell>
          <cell r="D548" t="str">
            <v>05B</v>
          </cell>
          <cell r="E548">
            <v>-339754</v>
          </cell>
          <cell r="F548">
            <v>-13337716</v>
          </cell>
          <cell r="G548">
            <v>0</v>
          </cell>
          <cell r="H548">
            <v>0</v>
          </cell>
          <cell r="I548">
            <v>0</v>
          </cell>
          <cell r="J548">
            <v>0</v>
          </cell>
          <cell r="K548">
            <v>0</v>
          </cell>
          <cell r="L548">
            <v>0</v>
          </cell>
          <cell r="M548">
            <v>0</v>
          </cell>
          <cell r="N548">
            <v>0</v>
          </cell>
          <cell r="O548">
            <v>0</v>
          </cell>
          <cell r="P548">
            <v>0</v>
          </cell>
          <cell r="Q548">
            <v>0</v>
          </cell>
          <cell r="R548">
            <v>0</v>
          </cell>
          <cell r="S548">
            <v>0</v>
          </cell>
          <cell r="T548">
            <v>0</v>
          </cell>
          <cell r="U548">
            <v>0</v>
          </cell>
          <cell r="V548">
            <v>0</v>
          </cell>
          <cell r="W548">
            <v>0</v>
          </cell>
          <cell r="X548">
            <v>0</v>
          </cell>
          <cell r="Y548">
            <v>0</v>
          </cell>
          <cell r="Z548">
            <v>0</v>
          </cell>
          <cell r="AA548">
            <v>0</v>
          </cell>
          <cell r="AB548">
            <v>0</v>
          </cell>
          <cell r="AC548">
            <v>-30469960.368663594</v>
          </cell>
          <cell r="AD548">
            <v>-30469960.36866359</v>
          </cell>
          <cell r="AE548">
            <v>-30515711.059907835</v>
          </cell>
          <cell r="AF548">
            <v>-36600552.995391704</v>
          </cell>
          <cell r="AG548">
            <v>-36600552.995391704</v>
          </cell>
          <cell r="AH548">
            <v>-36600552.995391697</v>
          </cell>
          <cell r="AI548">
            <v>-39665849.308755763</v>
          </cell>
          <cell r="AJ548">
            <v>-39665849.308755763</v>
          </cell>
          <cell r="AK548">
            <v>-39665849.308755748</v>
          </cell>
          <cell r="AL548">
            <v>-45750691.244239628</v>
          </cell>
          <cell r="AM548">
            <v>-45750691.244239636</v>
          </cell>
          <cell r="AN548">
            <v>-45750691.244239628</v>
          </cell>
          <cell r="AO548">
            <v>-5376860</v>
          </cell>
          <cell r="AP548">
            <v>-98525186</v>
          </cell>
          <cell r="AQ548">
            <v>68540446</v>
          </cell>
          <cell r="AR548">
            <v>-12938400</v>
          </cell>
          <cell r="AS548">
            <v>-13012000</v>
          </cell>
          <cell r="AT548">
            <v>-24258000</v>
          </cell>
          <cell r="AU548">
            <v>70810000</v>
          </cell>
          <cell r="AV548">
            <v>-15530000</v>
          </cell>
          <cell r="AW548">
            <v>-4038000</v>
          </cell>
          <cell r="AX548">
            <v>5020956</v>
          </cell>
          <cell r="AY548">
            <v>-20391384</v>
          </cell>
          <cell r="AZ548">
            <v>-678868</v>
          </cell>
          <cell r="BA548" t="str">
            <v>TDATA</v>
          </cell>
        </row>
        <row r="549">
          <cell r="A549" t="str">
            <v>100</v>
          </cell>
          <cell r="B549" t="str">
            <v>BIENES Y SERVICIOS</v>
          </cell>
          <cell r="C549" t="str">
            <v>PROVISION DEUD INCOB</v>
          </cell>
          <cell r="D549" t="str">
            <v>05B</v>
          </cell>
          <cell r="E549">
            <v>-71907973</v>
          </cell>
          <cell r="F549">
            <v>-73464328</v>
          </cell>
          <cell r="G549">
            <v>0</v>
          </cell>
          <cell r="H549">
            <v>0</v>
          </cell>
          <cell r="I549">
            <v>0</v>
          </cell>
          <cell r="J549">
            <v>0</v>
          </cell>
          <cell r="K549">
            <v>0</v>
          </cell>
          <cell r="L549">
            <v>0</v>
          </cell>
          <cell r="M549">
            <v>0</v>
          </cell>
          <cell r="N549">
            <v>0</v>
          </cell>
          <cell r="O549">
            <v>0</v>
          </cell>
          <cell r="P549">
            <v>0</v>
          </cell>
          <cell r="Q549">
            <v>0</v>
          </cell>
          <cell r="R549">
            <v>0</v>
          </cell>
          <cell r="S549">
            <v>0</v>
          </cell>
          <cell r="T549">
            <v>0</v>
          </cell>
          <cell r="U549">
            <v>0</v>
          </cell>
          <cell r="V549">
            <v>0</v>
          </cell>
          <cell r="W549">
            <v>0</v>
          </cell>
          <cell r="X549">
            <v>0</v>
          </cell>
          <cell r="Y549">
            <v>0</v>
          </cell>
          <cell r="Z549">
            <v>0</v>
          </cell>
          <cell r="AA549">
            <v>0</v>
          </cell>
          <cell r="AB549">
            <v>0</v>
          </cell>
          <cell r="AC549">
            <v>-94706573.202449173</v>
          </cell>
          <cell r="AD549">
            <v>-98286940.043582112</v>
          </cell>
          <cell r="AE549">
            <v>23503060.289049793</v>
          </cell>
          <cell r="AF549">
            <v>15613888.854107233</v>
          </cell>
          <cell r="AG549">
            <v>-42990656.784181178</v>
          </cell>
          <cell r="AH549">
            <v>-24619955.69986587</v>
          </cell>
          <cell r="AI549">
            <v>-19297876.140396021</v>
          </cell>
          <cell r="AJ549">
            <v>-8149905.3463068539</v>
          </cell>
          <cell r="AK549">
            <v>-8581361.3353403434</v>
          </cell>
          <cell r="AL549">
            <v>-9037460.6903136782</v>
          </cell>
          <cell r="AM549">
            <v>-9523495.3262387514</v>
          </cell>
          <cell r="AN549">
            <v>-10021669.366754346</v>
          </cell>
          <cell r="AO549">
            <v>-202279520</v>
          </cell>
          <cell r="AP549">
            <v>-458833210</v>
          </cell>
          <cell r="AQ549">
            <v>317480358</v>
          </cell>
          <cell r="AR549">
            <v>31438678</v>
          </cell>
          <cell r="AS549">
            <v>-143890306</v>
          </cell>
          <cell r="AT549">
            <v>196783950</v>
          </cell>
          <cell r="AU549">
            <v>47833086</v>
          </cell>
          <cell r="AV549">
            <v>-83354306</v>
          </cell>
          <cell r="AW549">
            <v>-232373468</v>
          </cell>
          <cell r="AX549">
            <v>-11723058</v>
          </cell>
          <cell r="AY549">
            <v>-454913334</v>
          </cell>
          <cell r="AZ549">
            <v>156572556</v>
          </cell>
          <cell r="BA549" t="str">
            <v>TEMPR</v>
          </cell>
        </row>
        <row r="550">
          <cell r="A550" t="str">
            <v>100</v>
          </cell>
          <cell r="B550" t="str">
            <v>BIENES Y SERVICIOS</v>
          </cell>
          <cell r="C550" t="str">
            <v>PROVISION OTROS IMPUESTOS</v>
          </cell>
          <cell r="D550" t="str">
            <v>052</v>
          </cell>
          <cell r="E550">
            <v>0</v>
          </cell>
          <cell r="F550">
            <v>0</v>
          </cell>
          <cell r="G550">
            <v>0</v>
          </cell>
          <cell r="H550">
            <v>0</v>
          </cell>
          <cell r="I550">
            <v>0</v>
          </cell>
          <cell r="J550">
            <v>0</v>
          </cell>
          <cell r="K550">
            <v>0</v>
          </cell>
          <cell r="L550">
            <v>0</v>
          </cell>
          <cell r="M550">
            <v>0</v>
          </cell>
          <cell r="N550">
            <v>0</v>
          </cell>
          <cell r="O550">
            <v>0</v>
          </cell>
          <cell r="P550">
            <v>0</v>
          </cell>
          <cell r="Q550">
            <v>0</v>
          </cell>
          <cell r="R550">
            <v>0</v>
          </cell>
          <cell r="S550">
            <v>0</v>
          </cell>
          <cell r="T550">
            <v>0</v>
          </cell>
          <cell r="U550">
            <v>0</v>
          </cell>
          <cell r="V550">
            <v>0</v>
          </cell>
          <cell r="W550">
            <v>0</v>
          </cell>
          <cell r="X550">
            <v>0</v>
          </cell>
          <cell r="Y550">
            <v>0</v>
          </cell>
          <cell r="Z550">
            <v>0</v>
          </cell>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-2955210</v>
          </cell>
          <cell r="AP550">
            <v>-3604680</v>
          </cell>
          <cell r="AQ550">
            <v>-1792460</v>
          </cell>
          <cell r="AR550">
            <v>-2111458</v>
          </cell>
          <cell r="AS550">
            <v>-4637950</v>
          </cell>
          <cell r="AT550">
            <v>0</v>
          </cell>
          <cell r="AU550">
            <v>0</v>
          </cell>
          <cell r="AV550">
            <v>0</v>
          </cell>
          <cell r="AW550">
            <v>0</v>
          </cell>
          <cell r="AX550">
            <v>0</v>
          </cell>
          <cell r="AY550">
            <v>0</v>
          </cell>
          <cell r="AZ550">
            <v>0</v>
          </cell>
          <cell r="BA550" t="str">
            <v>TECNO</v>
          </cell>
        </row>
        <row r="551">
          <cell r="A551" t="str">
            <v>100</v>
          </cell>
          <cell r="B551" t="str">
            <v>BIENES Y SERVICIOS</v>
          </cell>
          <cell r="C551" t="str">
            <v>PROVISION OTROS IMPUESTOS</v>
          </cell>
          <cell r="D551" t="str">
            <v>052</v>
          </cell>
          <cell r="E551">
            <v>0</v>
          </cell>
          <cell r="F551">
            <v>0</v>
          </cell>
          <cell r="G551">
            <v>0</v>
          </cell>
          <cell r="H551">
            <v>0</v>
          </cell>
          <cell r="I551">
            <v>0</v>
          </cell>
          <cell r="J551">
            <v>0</v>
          </cell>
          <cell r="K551">
            <v>0</v>
          </cell>
          <cell r="L551">
            <v>0</v>
          </cell>
          <cell r="M551">
            <v>0</v>
          </cell>
          <cell r="N551">
            <v>0</v>
          </cell>
          <cell r="O551">
            <v>0</v>
          </cell>
          <cell r="P551">
            <v>0</v>
          </cell>
          <cell r="Q551">
            <v>0</v>
          </cell>
          <cell r="R551">
            <v>0</v>
          </cell>
          <cell r="S551">
            <v>0</v>
          </cell>
          <cell r="T551">
            <v>0</v>
          </cell>
          <cell r="U551">
            <v>0</v>
          </cell>
          <cell r="V551">
            <v>0</v>
          </cell>
          <cell r="W551">
            <v>0</v>
          </cell>
          <cell r="X551">
            <v>0</v>
          </cell>
          <cell r="Y551">
            <v>0</v>
          </cell>
          <cell r="Z551">
            <v>0</v>
          </cell>
          <cell r="AA551">
            <v>0</v>
          </cell>
          <cell r="AB551">
            <v>0</v>
          </cell>
          <cell r="AC551">
            <v>-2297478.3951305375</v>
          </cell>
          <cell r="AD551">
            <v>-2807247.0581046375</v>
          </cell>
          <cell r="AE551">
            <v>-2872088.6465367242</v>
          </cell>
          <cell r="AF551">
            <v>-3117630.7071059523</v>
          </cell>
          <cell r="AG551">
            <v>-3863223.734095688</v>
          </cell>
          <cell r="AH551">
            <v>-2720829.2778963875</v>
          </cell>
          <cell r="AI551">
            <v>-1003498.2683387154</v>
          </cell>
          <cell r="AJ551">
            <v>-1126523.2123010647</v>
          </cell>
          <cell r="AK551">
            <v>-1322198.1805937828</v>
          </cell>
          <cell r="AL551">
            <v>-1615485.4598839984</v>
          </cell>
          <cell r="AM551">
            <v>-1837150.9057377775</v>
          </cell>
          <cell r="AN551">
            <v>-2221340.7669972135</v>
          </cell>
          <cell r="AO551">
            <v>0</v>
          </cell>
          <cell r="AP551">
            <v>0</v>
          </cell>
          <cell r="AQ551">
            <v>0</v>
          </cell>
          <cell r="AR551">
            <v>0</v>
          </cell>
          <cell r="AS551">
            <v>0</v>
          </cell>
          <cell r="AT551">
            <v>0</v>
          </cell>
          <cell r="AU551">
            <v>0</v>
          </cell>
          <cell r="AV551">
            <v>0</v>
          </cell>
          <cell r="AW551">
            <v>0</v>
          </cell>
          <cell r="AX551">
            <v>0</v>
          </cell>
          <cell r="AY551">
            <v>0</v>
          </cell>
          <cell r="AZ551">
            <v>0</v>
          </cell>
          <cell r="BA551" t="str">
            <v>TEMPR</v>
          </cell>
        </row>
        <row r="552">
          <cell r="A552" t="str">
            <v>100</v>
          </cell>
          <cell r="B552" t="str">
            <v>BIENES Y SERVICIOS</v>
          </cell>
          <cell r="C552" t="str">
            <v>REP DCTO CONF FORM 3</v>
          </cell>
          <cell r="D552" t="str">
            <v>077</v>
          </cell>
          <cell r="E552">
            <v>0</v>
          </cell>
          <cell r="F552">
            <v>0</v>
          </cell>
          <cell r="G552">
            <v>0</v>
          </cell>
          <cell r="H552">
            <v>0</v>
          </cell>
          <cell r="I552">
            <v>0</v>
          </cell>
          <cell r="J552">
            <v>0</v>
          </cell>
          <cell r="K552">
            <v>0</v>
          </cell>
          <cell r="L552">
            <v>0</v>
          </cell>
          <cell r="M552">
            <v>0</v>
          </cell>
          <cell r="N552">
            <v>0</v>
          </cell>
          <cell r="O552">
            <v>0</v>
          </cell>
          <cell r="P552">
            <v>0</v>
          </cell>
          <cell r="Q552">
            <v>0</v>
          </cell>
          <cell r="R552">
            <v>0</v>
          </cell>
          <cell r="S552">
            <v>0</v>
          </cell>
          <cell r="T552">
            <v>0</v>
          </cell>
          <cell r="U552">
            <v>0</v>
          </cell>
          <cell r="V552">
            <v>0</v>
          </cell>
          <cell r="W552">
            <v>0</v>
          </cell>
          <cell r="X552">
            <v>0</v>
          </cell>
          <cell r="Y552">
            <v>0</v>
          </cell>
          <cell r="Z552">
            <v>0</v>
          </cell>
          <cell r="AA552">
            <v>0</v>
          </cell>
          <cell r="AB552">
            <v>0</v>
          </cell>
          <cell r="AC552">
            <v>-1012475.5110877836</v>
          </cell>
          <cell r="AD552">
            <v>-1014905.4523143941</v>
          </cell>
          <cell r="AE552">
            <v>-1018578.6588455047</v>
          </cell>
          <cell r="AF552">
            <v>-1214873.3919253633</v>
          </cell>
          <cell r="AG552">
            <v>-1218760.9867795249</v>
          </cell>
          <cell r="AH552">
            <v>-1222782.8980358972</v>
          </cell>
          <cell r="AI552">
            <v>-1325050.8945271263</v>
          </cell>
          <cell r="AJ552">
            <v>-1328893.5421212548</v>
          </cell>
          <cell r="AK552">
            <v>-1332614.4440391941</v>
          </cell>
          <cell r="AL552">
            <v>-1532578.6215500385</v>
          </cell>
          <cell r="AM552">
            <v>-1538095.9045876185</v>
          </cell>
          <cell r="AN552">
            <v>-1541479.7155777111</v>
          </cell>
          <cell r="AO552">
            <v>0</v>
          </cell>
          <cell r="AP552">
            <v>0</v>
          </cell>
          <cell r="AQ552">
            <v>0</v>
          </cell>
          <cell r="AR552">
            <v>0</v>
          </cell>
          <cell r="AS552">
            <v>0</v>
          </cell>
          <cell r="AT552">
            <v>0</v>
          </cell>
          <cell r="AU552">
            <v>0</v>
          </cell>
          <cell r="AV552">
            <v>0</v>
          </cell>
          <cell r="AW552">
            <v>0</v>
          </cell>
          <cell r="AX552">
            <v>0</v>
          </cell>
          <cell r="AY552">
            <v>0</v>
          </cell>
          <cell r="AZ552">
            <v>-27816</v>
          </cell>
          <cell r="BA552" t="str">
            <v>TDATA</v>
          </cell>
        </row>
        <row r="553">
          <cell r="A553" t="str">
            <v>100</v>
          </cell>
          <cell r="B553" t="str">
            <v>BIENES Y SERVICIOS</v>
          </cell>
          <cell r="C553" t="str">
            <v>REP DCTO CONF FORM 3</v>
          </cell>
          <cell r="D553" t="str">
            <v>077</v>
          </cell>
          <cell r="E553">
            <v>0</v>
          </cell>
          <cell r="F553">
            <v>0</v>
          </cell>
          <cell r="G553">
            <v>0</v>
          </cell>
          <cell r="H553">
            <v>0</v>
          </cell>
          <cell r="I553">
            <v>0</v>
          </cell>
          <cell r="J553">
            <v>0</v>
          </cell>
          <cell r="K553">
            <v>0</v>
          </cell>
          <cell r="L553">
            <v>0</v>
          </cell>
          <cell r="M553">
            <v>0</v>
          </cell>
          <cell r="N553">
            <v>0</v>
          </cell>
          <cell r="O553">
            <v>0</v>
          </cell>
          <cell r="P553">
            <v>0</v>
          </cell>
          <cell r="Q553">
            <v>0</v>
          </cell>
          <cell r="R553">
            <v>0</v>
          </cell>
          <cell r="S553">
            <v>0</v>
          </cell>
          <cell r="T553">
            <v>0</v>
          </cell>
          <cell r="U553">
            <v>0</v>
          </cell>
          <cell r="V553">
            <v>0</v>
          </cell>
          <cell r="W553">
            <v>0</v>
          </cell>
          <cell r="X553">
            <v>0</v>
          </cell>
          <cell r="Y553">
            <v>0</v>
          </cell>
          <cell r="Z553">
            <v>0</v>
          </cell>
          <cell r="AA553">
            <v>0</v>
          </cell>
          <cell r="AB553">
            <v>0</v>
          </cell>
          <cell r="AC553">
            <v>-476405.31858903641</v>
          </cell>
          <cell r="AD553">
            <v>-784904.16831487988</v>
          </cell>
          <cell r="AE553">
            <v>-198054.42341017554</v>
          </cell>
          <cell r="AF553">
            <v>-844230.71339878812</v>
          </cell>
          <cell r="AG553">
            <v>-1227445.4339814147</v>
          </cell>
          <cell r="AH553">
            <v>-666353.67074407672</v>
          </cell>
          <cell r="AI553">
            <v>-702190.17115669209</v>
          </cell>
          <cell r="AJ553">
            <v>-739437.84878569993</v>
          </cell>
          <cell r="AK553">
            <v>-778583.68850041612</v>
          </cell>
          <cell r="AL553">
            <v>-819965.41154421144</v>
          </cell>
          <cell r="AM553">
            <v>-864063.15137706045</v>
          </cell>
          <cell r="AN553">
            <v>-909482.70182901458</v>
          </cell>
          <cell r="AO553">
            <v>20576</v>
          </cell>
          <cell r="AP553">
            <v>-60814</v>
          </cell>
          <cell r="AQ553">
            <v>40238</v>
          </cell>
          <cell r="AR553">
            <v>-44576</v>
          </cell>
          <cell r="AS553">
            <v>-684000</v>
          </cell>
          <cell r="AT553">
            <v>-49016</v>
          </cell>
          <cell r="AU553">
            <v>-162014</v>
          </cell>
          <cell r="AV553">
            <v>-22800</v>
          </cell>
          <cell r="AW553">
            <v>0</v>
          </cell>
          <cell r="AX553">
            <v>0</v>
          </cell>
          <cell r="AY553">
            <v>-11762</v>
          </cell>
          <cell r="AZ553">
            <v>0</v>
          </cell>
          <cell r="BA553" t="str">
            <v>TEMPR</v>
          </cell>
        </row>
        <row r="554">
          <cell r="A554" t="str">
            <v>100</v>
          </cell>
          <cell r="B554" t="str">
            <v>BIENES Y SERVICIOS</v>
          </cell>
          <cell r="C554" t="str">
            <v>REPARAC. DE VEHICULOS POR TERC</v>
          </cell>
          <cell r="D554" t="str">
            <v>045</v>
          </cell>
          <cell r="E554">
            <v>-87995</v>
          </cell>
          <cell r="F554">
            <v>-15000</v>
          </cell>
          <cell r="G554">
            <v>0</v>
          </cell>
          <cell r="H554">
            <v>0</v>
          </cell>
          <cell r="I554">
            <v>0</v>
          </cell>
          <cell r="J554">
            <v>0</v>
          </cell>
          <cell r="K554">
            <v>0</v>
          </cell>
          <cell r="L554">
            <v>0</v>
          </cell>
          <cell r="M554">
            <v>0</v>
          </cell>
          <cell r="N554">
            <v>0</v>
          </cell>
          <cell r="O554">
            <v>0</v>
          </cell>
          <cell r="P554">
            <v>0</v>
          </cell>
          <cell r="Q554">
            <v>0</v>
          </cell>
          <cell r="R554">
            <v>0</v>
          </cell>
          <cell r="S554">
            <v>0</v>
          </cell>
          <cell r="T554">
            <v>0</v>
          </cell>
          <cell r="U554">
            <v>0</v>
          </cell>
          <cell r="V554">
            <v>0</v>
          </cell>
          <cell r="W554">
            <v>0</v>
          </cell>
          <cell r="X554">
            <v>0</v>
          </cell>
          <cell r="Y554">
            <v>0</v>
          </cell>
          <cell r="Z554">
            <v>0</v>
          </cell>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cell r="AS554">
            <v>0</v>
          </cell>
          <cell r="AT554">
            <v>0</v>
          </cell>
          <cell r="AU554">
            <v>0</v>
          </cell>
          <cell r="AV554">
            <v>0</v>
          </cell>
          <cell r="AW554">
            <v>0</v>
          </cell>
          <cell r="AX554">
            <v>0</v>
          </cell>
          <cell r="AY554">
            <v>0</v>
          </cell>
          <cell r="AZ554">
            <v>0</v>
          </cell>
          <cell r="BA554" t="str">
            <v>EMPRE</v>
          </cell>
        </row>
        <row r="555">
          <cell r="A555" t="str">
            <v>100</v>
          </cell>
          <cell r="B555" t="str">
            <v>BIENES Y SERVICIOS</v>
          </cell>
          <cell r="C555" t="str">
            <v>REPARAC. DE VEHICULOS POR TERC</v>
          </cell>
          <cell r="D555" t="str">
            <v>045</v>
          </cell>
          <cell r="E555">
            <v>0</v>
          </cell>
          <cell r="F555">
            <v>-86258</v>
          </cell>
          <cell r="G555">
            <v>0</v>
          </cell>
          <cell r="H555">
            <v>0</v>
          </cell>
          <cell r="I555">
            <v>0</v>
          </cell>
          <cell r="J555">
            <v>0</v>
          </cell>
          <cell r="K555">
            <v>0</v>
          </cell>
          <cell r="L555">
            <v>0</v>
          </cell>
          <cell r="M555">
            <v>0</v>
          </cell>
          <cell r="N555">
            <v>0</v>
          </cell>
          <cell r="O555">
            <v>0</v>
          </cell>
          <cell r="P555">
            <v>0</v>
          </cell>
          <cell r="Q555">
            <v>0</v>
          </cell>
          <cell r="R555">
            <v>0</v>
          </cell>
          <cell r="S555">
            <v>0</v>
          </cell>
          <cell r="T555">
            <v>0</v>
          </cell>
          <cell r="U555">
            <v>0</v>
          </cell>
          <cell r="V555">
            <v>0</v>
          </cell>
          <cell r="W555">
            <v>0</v>
          </cell>
          <cell r="X555">
            <v>0</v>
          </cell>
          <cell r="Y555">
            <v>0</v>
          </cell>
          <cell r="Z555">
            <v>0</v>
          </cell>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cell r="AS555">
            <v>0</v>
          </cell>
          <cell r="AT555">
            <v>0</v>
          </cell>
          <cell r="AU555">
            <v>0</v>
          </cell>
          <cell r="AV555">
            <v>-166980</v>
          </cell>
          <cell r="AW555">
            <v>0</v>
          </cell>
          <cell r="AX555">
            <v>-592232</v>
          </cell>
          <cell r="AY555">
            <v>0</v>
          </cell>
          <cell r="AZ555">
            <v>0</v>
          </cell>
          <cell r="BA555" t="str">
            <v>INFOE</v>
          </cell>
        </row>
        <row r="556">
          <cell r="A556" t="str">
            <v>100</v>
          </cell>
          <cell r="B556" t="str">
            <v>BIENES Y SERVICIOS</v>
          </cell>
          <cell r="C556" t="str">
            <v>REPARAC. DE VEHICULOS POR TERC</v>
          </cell>
          <cell r="D556" t="str">
            <v>045</v>
          </cell>
          <cell r="E556">
            <v>-56779</v>
          </cell>
          <cell r="F556">
            <v>0</v>
          </cell>
          <cell r="G556">
            <v>0</v>
          </cell>
          <cell r="H556">
            <v>0</v>
          </cell>
          <cell r="I556">
            <v>0</v>
          </cell>
          <cell r="J556">
            <v>0</v>
          </cell>
          <cell r="K556">
            <v>0</v>
          </cell>
          <cell r="L556">
            <v>0</v>
          </cell>
          <cell r="M556">
            <v>0</v>
          </cell>
          <cell r="N556">
            <v>0</v>
          </cell>
          <cell r="O556">
            <v>0</v>
          </cell>
          <cell r="P556">
            <v>0</v>
          </cell>
          <cell r="Q556">
            <v>0</v>
          </cell>
          <cell r="R556">
            <v>0</v>
          </cell>
          <cell r="S556">
            <v>0</v>
          </cell>
          <cell r="T556">
            <v>0</v>
          </cell>
          <cell r="U556">
            <v>0</v>
          </cell>
          <cell r="V556">
            <v>0</v>
          </cell>
          <cell r="W556">
            <v>0</v>
          </cell>
          <cell r="X556">
            <v>0</v>
          </cell>
          <cell r="Y556">
            <v>0</v>
          </cell>
          <cell r="Z556">
            <v>0</v>
          </cell>
          <cell r="AA556">
            <v>0</v>
          </cell>
          <cell r="AB556">
            <v>0</v>
          </cell>
          <cell r="AC556">
            <v>-677100.66774193547</v>
          </cell>
          <cell r="AD556">
            <v>-678725.70934451593</v>
          </cell>
          <cell r="AE556">
            <v>-886951.17210476915</v>
          </cell>
          <cell r="AF556">
            <v>-752051.22588836774</v>
          </cell>
          <cell r="AG556">
            <v>-754457.78981121082</v>
          </cell>
          <cell r="AH556">
            <v>-756947.50051758764</v>
          </cell>
          <cell r="AI556">
            <v>-1003732.9974412102</v>
          </cell>
          <cell r="AJ556">
            <v>-796917.15398454829</v>
          </cell>
          <cell r="AK556">
            <v>-799148.52201570501</v>
          </cell>
          <cell r="AL556">
            <v>-1082455.0219644471</v>
          </cell>
          <cell r="AM556">
            <v>-874647.61306526791</v>
          </cell>
          <cell r="AN556">
            <v>-876571.83781401161</v>
          </cell>
          <cell r="AO556">
            <v>0</v>
          </cell>
          <cell r="AP556">
            <v>0</v>
          </cell>
          <cell r="AQ556">
            <v>0</v>
          </cell>
          <cell r="AR556">
            <v>0</v>
          </cell>
          <cell r="AS556">
            <v>0</v>
          </cell>
          <cell r="AT556">
            <v>0</v>
          </cell>
          <cell r="AU556">
            <v>0</v>
          </cell>
          <cell r="AV556">
            <v>0</v>
          </cell>
          <cell r="AW556">
            <v>0</v>
          </cell>
          <cell r="AX556">
            <v>0</v>
          </cell>
          <cell r="AY556">
            <v>0</v>
          </cell>
          <cell r="AZ556">
            <v>0</v>
          </cell>
          <cell r="BA556" t="str">
            <v>TDATA</v>
          </cell>
        </row>
        <row r="557">
          <cell r="A557" t="str">
            <v>100</v>
          </cell>
          <cell r="B557" t="str">
            <v>BIENES Y SERVICIOS</v>
          </cell>
          <cell r="C557" t="str">
            <v>REPARAC. DE VEHICULOS POR TERC</v>
          </cell>
          <cell r="D557" t="str">
            <v>045</v>
          </cell>
          <cell r="E557">
            <v>0</v>
          </cell>
          <cell r="F557">
            <v>-69983</v>
          </cell>
          <cell r="G557">
            <v>0</v>
          </cell>
          <cell r="H557">
            <v>0</v>
          </cell>
          <cell r="I557">
            <v>0</v>
          </cell>
          <cell r="J557">
            <v>0</v>
          </cell>
          <cell r="K557">
            <v>0</v>
          </cell>
          <cell r="L557">
            <v>0</v>
          </cell>
          <cell r="M557">
            <v>0</v>
          </cell>
          <cell r="N557">
            <v>0</v>
          </cell>
          <cell r="O557">
            <v>0</v>
          </cell>
          <cell r="P557">
            <v>0</v>
          </cell>
          <cell r="Q557">
            <v>0</v>
          </cell>
          <cell r="R557">
            <v>0</v>
          </cell>
          <cell r="S557">
            <v>0</v>
          </cell>
          <cell r="T557">
            <v>0</v>
          </cell>
          <cell r="U557">
            <v>0</v>
          </cell>
          <cell r="V557">
            <v>0</v>
          </cell>
          <cell r="W557">
            <v>0</v>
          </cell>
          <cell r="X557">
            <v>0</v>
          </cell>
          <cell r="Y557">
            <v>0</v>
          </cell>
          <cell r="Z557">
            <v>0</v>
          </cell>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cell r="AS557">
            <v>0</v>
          </cell>
          <cell r="AT557">
            <v>0</v>
          </cell>
          <cell r="AU557">
            <v>0</v>
          </cell>
          <cell r="AV557">
            <v>0</v>
          </cell>
          <cell r="AW557">
            <v>0</v>
          </cell>
          <cell r="AX557">
            <v>0</v>
          </cell>
          <cell r="AY557">
            <v>0</v>
          </cell>
          <cell r="AZ557">
            <v>0</v>
          </cell>
          <cell r="BA557" t="str">
            <v>TELEM</v>
          </cell>
        </row>
        <row r="558">
          <cell r="A558" t="str">
            <v>100</v>
          </cell>
          <cell r="B558" t="str">
            <v>BIENES Y SERVICIOS</v>
          </cell>
          <cell r="C558" t="str">
            <v>REPARAC. DE VEHICULOS POR TERC</v>
          </cell>
          <cell r="D558" t="str">
            <v>045</v>
          </cell>
          <cell r="E558">
            <v>-50847</v>
          </cell>
          <cell r="F558">
            <v>50847</v>
          </cell>
          <cell r="G558">
            <v>0</v>
          </cell>
          <cell r="H558">
            <v>0</v>
          </cell>
          <cell r="I558">
            <v>0</v>
          </cell>
          <cell r="J558">
            <v>0</v>
          </cell>
          <cell r="K558">
            <v>0</v>
          </cell>
          <cell r="L558">
            <v>0</v>
          </cell>
          <cell r="M558">
            <v>0</v>
          </cell>
          <cell r="N558">
            <v>0</v>
          </cell>
          <cell r="O558">
            <v>0</v>
          </cell>
          <cell r="P558">
            <v>0</v>
          </cell>
          <cell r="Q558">
            <v>0</v>
          </cell>
          <cell r="R558">
            <v>0</v>
          </cell>
          <cell r="S558">
            <v>0</v>
          </cell>
          <cell r="T558">
            <v>0</v>
          </cell>
          <cell r="U558">
            <v>0</v>
          </cell>
          <cell r="V558">
            <v>0</v>
          </cell>
          <cell r="W558">
            <v>0</v>
          </cell>
          <cell r="X558">
            <v>0</v>
          </cell>
          <cell r="Y558">
            <v>0</v>
          </cell>
          <cell r="Z558">
            <v>0</v>
          </cell>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cell r="AS558">
            <v>0</v>
          </cell>
          <cell r="AT558">
            <v>0</v>
          </cell>
          <cell r="AU558">
            <v>0</v>
          </cell>
          <cell r="AV558">
            <v>0</v>
          </cell>
          <cell r="AW558">
            <v>0</v>
          </cell>
          <cell r="AX558">
            <v>0</v>
          </cell>
          <cell r="AY558">
            <v>0</v>
          </cell>
          <cell r="AZ558">
            <v>0</v>
          </cell>
          <cell r="BA558" t="str">
            <v>TELEO</v>
          </cell>
        </row>
        <row r="559">
          <cell r="A559" t="str">
            <v>100</v>
          </cell>
          <cell r="B559" t="str">
            <v>BIENES Y SERVICIOS</v>
          </cell>
          <cell r="C559" t="str">
            <v>REPARAC. DE VEHICULOS POR TERC</v>
          </cell>
          <cell r="D559" t="str">
            <v>045</v>
          </cell>
          <cell r="E559">
            <v>-138842</v>
          </cell>
          <cell r="F559">
            <v>35847</v>
          </cell>
          <cell r="G559">
            <v>0</v>
          </cell>
          <cell r="H559">
            <v>0</v>
          </cell>
          <cell r="I559">
            <v>0</v>
          </cell>
          <cell r="J559">
            <v>0</v>
          </cell>
          <cell r="K559">
            <v>0</v>
          </cell>
          <cell r="L559">
            <v>0</v>
          </cell>
          <cell r="M559">
            <v>0</v>
          </cell>
          <cell r="N559">
            <v>0</v>
          </cell>
          <cell r="O559">
            <v>0</v>
          </cell>
          <cell r="P559">
            <v>0</v>
          </cell>
          <cell r="Q559">
            <v>0</v>
          </cell>
          <cell r="R559">
            <v>0</v>
          </cell>
          <cell r="S559">
            <v>0</v>
          </cell>
          <cell r="T559">
            <v>0</v>
          </cell>
          <cell r="U559">
            <v>0</v>
          </cell>
          <cell r="V559">
            <v>0</v>
          </cell>
          <cell r="W559">
            <v>0</v>
          </cell>
          <cell r="X559">
            <v>0</v>
          </cell>
          <cell r="Y559">
            <v>0</v>
          </cell>
          <cell r="Z559">
            <v>0</v>
          </cell>
          <cell r="AA559">
            <v>0</v>
          </cell>
          <cell r="AB559">
            <v>0</v>
          </cell>
          <cell r="AC559">
            <v>-760073.945418105</v>
          </cell>
          <cell r="AD559">
            <v>-1055655.2536239782</v>
          </cell>
          <cell r="AE559">
            <v>-1485147.4492533356</v>
          </cell>
          <cell r="AF559">
            <v>-272981.67054367863</v>
          </cell>
          <cell r="AG559">
            <v>-2149788.0118505382</v>
          </cell>
          <cell r="AH559">
            <v>-1309464.9841339428</v>
          </cell>
          <cell r="AI559">
            <v>-1379888.0109806666</v>
          </cell>
          <cell r="AJ559">
            <v>-1453084.1705231357</v>
          </cell>
          <cell r="AK559">
            <v>-1530010.4465106304</v>
          </cell>
          <cell r="AL559">
            <v>-1611330.5017426701</v>
          </cell>
          <cell r="AM559">
            <v>-1697987.8561263913</v>
          </cell>
          <cell r="AN559">
            <v>-1786809.600880363</v>
          </cell>
          <cell r="AO559">
            <v>-803440</v>
          </cell>
          <cell r="AP559">
            <v>-1113214</v>
          </cell>
          <cell r="AQ559">
            <v>-1562686</v>
          </cell>
          <cell r="AR559">
            <v>-286118</v>
          </cell>
          <cell r="AS559">
            <v>-2246052</v>
          </cell>
          <cell r="AT559">
            <v>-4315410</v>
          </cell>
          <cell r="AU559">
            <v>-983676</v>
          </cell>
          <cell r="AV559">
            <v>-335754</v>
          </cell>
          <cell r="AW559">
            <v>-148164</v>
          </cell>
          <cell r="AX559">
            <v>-2486358</v>
          </cell>
          <cell r="AY559">
            <v>-166846</v>
          </cell>
          <cell r="AZ559">
            <v>-167494</v>
          </cell>
          <cell r="BA559" t="str">
            <v>TEMPR</v>
          </cell>
        </row>
        <row r="560">
          <cell r="A560" t="str">
            <v>100</v>
          </cell>
          <cell r="B560" t="str">
            <v>BIENES Y SERVICIOS</v>
          </cell>
          <cell r="C560" t="str">
            <v>SEGUROS DE VEHICULOS</v>
          </cell>
          <cell r="D560" t="str">
            <v>053</v>
          </cell>
          <cell r="E560">
            <v>-2276900</v>
          </cell>
          <cell r="F560">
            <v>-2276900</v>
          </cell>
          <cell r="G560">
            <v>0</v>
          </cell>
          <cell r="H560">
            <v>0</v>
          </cell>
          <cell r="I560">
            <v>0</v>
          </cell>
          <cell r="J560">
            <v>0</v>
          </cell>
          <cell r="K560">
            <v>0</v>
          </cell>
          <cell r="L560">
            <v>0</v>
          </cell>
          <cell r="M560">
            <v>0</v>
          </cell>
          <cell r="N560">
            <v>0</v>
          </cell>
          <cell r="O560">
            <v>0</v>
          </cell>
          <cell r="P560">
            <v>0</v>
          </cell>
          <cell r="Q560">
            <v>0</v>
          </cell>
          <cell r="R560">
            <v>0</v>
          </cell>
          <cell r="S560">
            <v>0</v>
          </cell>
          <cell r="T560">
            <v>0</v>
          </cell>
          <cell r="U560">
            <v>0</v>
          </cell>
          <cell r="V560">
            <v>0</v>
          </cell>
          <cell r="W560">
            <v>0</v>
          </cell>
          <cell r="X560">
            <v>0</v>
          </cell>
          <cell r="Y560">
            <v>0</v>
          </cell>
          <cell r="Z560">
            <v>0</v>
          </cell>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cell r="AS560">
            <v>0</v>
          </cell>
          <cell r="AT560">
            <v>0</v>
          </cell>
          <cell r="AU560">
            <v>0</v>
          </cell>
          <cell r="AV560">
            <v>0</v>
          </cell>
          <cell r="AW560">
            <v>0</v>
          </cell>
          <cell r="AX560">
            <v>0</v>
          </cell>
          <cell r="AY560">
            <v>0</v>
          </cell>
          <cell r="AZ560">
            <v>0</v>
          </cell>
          <cell r="BA560" t="str">
            <v>EMPRE</v>
          </cell>
        </row>
        <row r="561">
          <cell r="A561" t="str">
            <v>100</v>
          </cell>
          <cell r="B561" t="str">
            <v>BIENES Y SERVICIOS</v>
          </cell>
          <cell r="C561" t="str">
            <v>SEGUROS DE VEHICULOS</v>
          </cell>
          <cell r="D561" t="str">
            <v>053</v>
          </cell>
          <cell r="E561">
            <v>-22281</v>
          </cell>
          <cell r="F561">
            <v>-22281</v>
          </cell>
          <cell r="G561">
            <v>0</v>
          </cell>
          <cell r="H561">
            <v>0</v>
          </cell>
          <cell r="I561">
            <v>0</v>
          </cell>
          <cell r="J561">
            <v>0</v>
          </cell>
          <cell r="K561">
            <v>0</v>
          </cell>
          <cell r="L561">
            <v>0</v>
          </cell>
          <cell r="M561">
            <v>0</v>
          </cell>
          <cell r="N561">
            <v>0</v>
          </cell>
          <cell r="O561">
            <v>0</v>
          </cell>
          <cell r="P561">
            <v>0</v>
          </cell>
          <cell r="Q561">
            <v>0</v>
          </cell>
          <cell r="R561">
            <v>0</v>
          </cell>
          <cell r="S561">
            <v>0</v>
          </cell>
          <cell r="T561">
            <v>0</v>
          </cell>
          <cell r="U561">
            <v>0</v>
          </cell>
          <cell r="V561">
            <v>0</v>
          </cell>
          <cell r="W561">
            <v>0</v>
          </cell>
          <cell r="X561">
            <v>0</v>
          </cell>
          <cell r="Y561">
            <v>0</v>
          </cell>
          <cell r="Z561">
            <v>0</v>
          </cell>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cell r="AS561">
            <v>0</v>
          </cell>
          <cell r="AT561">
            <v>0</v>
          </cell>
          <cell r="AU561">
            <v>0</v>
          </cell>
          <cell r="AV561">
            <v>0</v>
          </cell>
          <cell r="AW561">
            <v>-59318</v>
          </cell>
          <cell r="AX561">
            <v>-44522</v>
          </cell>
          <cell r="AY561">
            <v>-43204</v>
          </cell>
          <cell r="AZ561">
            <v>-44658</v>
          </cell>
          <cell r="BA561" t="str">
            <v>INFOE</v>
          </cell>
        </row>
        <row r="562">
          <cell r="A562" t="str">
            <v>100</v>
          </cell>
          <cell r="B562" t="str">
            <v>BIENES Y SERVICIOS</v>
          </cell>
          <cell r="C562" t="str">
            <v>SEGUROS DE VEHICULOS</v>
          </cell>
          <cell r="D562" t="str">
            <v>053</v>
          </cell>
          <cell r="E562">
            <v>-75529</v>
          </cell>
          <cell r="F562">
            <v>-75529</v>
          </cell>
          <cell r="G562">
            <v>0</v>
          </cell>
          <cell r="H562">
            <v>0</v>
          </cell>
          <cell r="I562">
            <v>0</v>
          </cell>
          <cell r="J562">
            <v>0</v>
          </cell>
          <cell r="K562">
            <v>0</v>
          </cell>
          <cell r="L562">
            <v>0</v>
          </cell>
          <cell r="M562">
            <v>0</v>
          </cell>
          <cell r="N562">
            <v>0</v>
          </cell>
          <cell r="O562">
            <v>0</v>
          </cell>
          <cell r="P562">
            <v>0</v>
          </cell>
          <cell r="Q562">
            <v>0</v>
          </cell>
          <cell r="R562">
            <v>0</v>
          </cell>
          <cell r="S562">
            <v>0</v>
          </cell>
          <cell r="T562">
            <v>0</v>
          </cell>
          <cell r="U562">
            <v>0</v>
          </cell>
          <cell r="V562">
            <v>0</v>
          </cell>
          <cell r="W562">
            <v>0</v>
          </cell>
          <cell r="X562">
            <v>0</v>
          </cell>
          <cell r="Y562">
            <v>0</v>
          </cell>
          <cell r="Z562">
            <v>0</v>
          </cell>
          <cell r="AA562">
            <v>0</v>
          </cell>
          <cell r="AB562">
            <v>0</v>
          </cell>
          <cell r="AC562">
            <v>-513299.94124873565</v>
          </cell>
          <cell r="AD562">
            <v>-514531.86110773252</v>
          </cell>
          <cell r="AE562">
            <v>-516284.43738704937</v>
          </cell>
          <cell r="AF562">
            <v>-601160.47770996229</v>
          </cell>
          <cell r="AG562">
            <v>-603084.19123863429</v>
          </cell>
          <cell r="AH562">
            <v>-605074.36906972167</v>
          </cell>
          <cell r="AI562">
            <v>-649418.43681879481</v>
          </cell>
          <cell r="AJ562">
            <v>-651301.75028556923</v>
          </cell>
          <cell r="AK562">
            <v>-653125.39518636884</v>
          </cell>
          <cell r="AL562">
            <v>-739517.35378369282</v>
          </cell>
          <cell r="AM562">
            <v>-742179.6162573141</v>
          </cell>
          <cell r="AN562">
            <v>-743812.41141308018</v>
          </cell>
          <cell r="AO562">
            <v>0</v>
          </cell>
          <cell r="AP562">
            <v>0</v>
          </cell>
          <cell r="AQ562">
            <v>0</v>
          </cell>
          <cell r="AR562">
            <v>0</v>
          </cell>
          <cell r="AS562">
            <v>0</v>
          </cell>
          <cell r="AT562">
            <v>0</v>
          </cell>
          <cell r="AU562">
            <v>0</v>
          </cell>
          <cell r="AV562">
            <v>-97932</v>
          </cell>
          <cell r="AW562">
            <v>-95246</v>
          </cell>
          <cell r="AX562">
            <v>-150924</v>
          </cell>
          <cell r="AY562">
            <v>-146454</v>
          </cell>
          <cell r="AZ562">
            <v>-228834</v>
          </cell>
          <cell r="BA562" t="str">
            <v>TDATA</v>
          </cell>
        </row>
        <row r="563">
          <cell r="A563" t="str">
            <v>100</v>
          </cell>
          <cell r="B563" t="str">
            <v>BIENES Y SERVICIOS</v>
          </cell>
          <cell r="C563" t="str">
            <v>SEGUROS DE VEHICULOS</v>
          </cell>
          <cell r="D563" t="str">
            <v>053</v>
          </cell>
          <cell r="E563">
            <v>0</v>
          </cell>
          <cell r="F563">
            <v>-22281</v>
          </cell>
          <cell r="G563">
            <v>0</v>
          </cell>
          <cell r="H563">
            <v>0</v>
          </cell>
          <cell r="I563">
            <v>0</v>
          </cell>
          <cell r="J563">
            <v>0</v>
          </cell>
          <cell r="K563">
            <v>0</v>
          </cell>
          <cell r="L563">
            <v>0</v>
          </cell>
          <cell r="M563">
            <v>0</v>
          </cell>
          <cell r="N563">
            <v>0</v>
          </cell>
          <cell r="O563">
            <v>0</v>
          </cell>
          <cell r="P563">
            <v>0</v>
          </cell>
          <cell r="Q563">
            <v>0</v>
          </cell>
          <cell r="R563">
            <v>0</v>
          </cell>
          <cell r="S563">
            <v>0</v>
          </cell>
          <cell r="T563">
            <v>0</v>
          </cell>
          <cell r="U563">
            <v>0</v>
          </cell>
          <cell r="V563">
            <v>0</v>
          </cell>
          <cell r="W563">
            <v>0</v>
          </cell>
          <cell r="X563">
            <v>0</v>
          </cell>
          <cell r="Y563">
            <v>0</v>
          </cell>
          <cell r="Z563">
            <v>0</v>
          </cell>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cell r="AS563">
            <v>0</v>
          </cell>
          <cell r="AT563">
            <v>0</v>
          </cell>
          <cell r="AU563">
            <v>0</v>
          </cell>
          <cell r="AV563">
            <v>0</v>
          </cell>
          <cell r="AW563">
            <v>0</v>
          </cell>
          <cell r="AX563">
            <v>0</v>
          </cell>
          <cell r="AY563">
            <v>0</v>
          </cell>
          <cell r="AZ563">
            <v>0</v>
          </cell>
          <cell r="BA563" t="str">
            <v>TELEM</v>
          </cell>
        </row>
        <row r="564">
          <cell r="A564" t="str">
            <v>100</v>
          </cell>
          <cell r="B564" t="str">
            <v>BIENES Y SERVICIOS</v>
          </cell>
          <cell r="C564" t="str">
            <v>SEGUROS DE VEHICULOS</v>
          </cell>
          <cell r="D564" t="str">
            <v>053</v>
          </cell>
          <cell r="E564">
            <v>-22281</v>
          </cell>
          <cell r="F564">
            <v>22281</v>
          </cell>
          <cell r="G564">
            <v>0</v>
          </cell>
          <cell r="H564">
            <v>0</v>
          </cell>
          <cell r="I564">
            <v>0</v>
          </cell>
          <cell r="J564">
            <v>0</v>
          </cell>
          <cell r="K564">
            <v>0</v>
          </cell>
          <cell r="L564">
            <v>0</v>
          </cell>
          <cell r="M564">
            <v>0</v>
          </cell>
          <cell r="N564">
            <v>0</v>
          </cell>
          <cell r="O564">
            <v>0</v>
          </cell>
          <cell r="P564">
            <v>0</v>
          </cell>
          <cell r="Q564">
            <v>0</v>
          </cell>
          <cell r="R564">
            <v>0</v>
          </cell>
          <cell r="S564">
            <v>0</v>
          </cell>
          <cell r="T564">
            <v>0</v>
          </cell>
          <cell r="U564">
            <v>0</v>
          </cell>
          <cell r="V564">
            <v>0</v>
          </cell>
          <cell r="W564">
            <v>0</v>
          </cell>
          <cell r="X564">
            <v>0</v>
          </cell>
          <cell r="Y564">
            <v>0</v>
          </cell>
          <cell r="Z564">
            <v>0</v>
          </cell>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cell r="AS564">
            <v>0</v>
          </cell>
          <cell r="AT564">
            <v>0</v>
          </cell>
          <cell r="AU564">
            <v>0</v>
          </cell>
          <cell r="AV564">
            <v>0</v>
          </cell>
          <cell r="AW564">
            <v>0</v>
          </cell>
          <cell r="AX564">
            <v>0</v>
          </cell>
          <cell r="AY564">
            <v>0</v>
          </cell>
          <cell r="AZ564">
            <v>0</v>
          </cell>
          <cell r="BA564" t="str">
            <v>TELEO</v>
          </cell>
        </row>
        <row r="565">
          <cell r="A565" t="str">
            <v>100</v>
          </cell>
          <cell r="B565" t="str">
            <v>BIENES Y SERVICIOS</v>
          </cell>
          <cell r="C565" t="str">
            <v>SEGUROS DE VEHICULOS</v>
          </cell>
          <cell r="D565" t="str">
            <v>053</v>
          </cell>
          <cell r="E565">
            <v>-2299181</v>
          </cell>
          <cell r="F565">
            <v>-2254619</v>
          </cell>
          <cell r="G565">
            <v>0</v>
          </cell>
          <cell r="H565">
            <v>0</v>
          </cell>
          <cell r="I565">
            <v>0</v>
          </cell>
          <cell r="J565">
            <v>0</v>
          </cell>
          <cell r="K565">
            <v>0</v>
          </cell>
          <cell r="L565">
            <v>0</v>
          </cell>
          <cell r="M565">
            <v>0</v>
          </cell>
          <cell r="N565">
            <v>0</v>
          </cell>
          <cell r="O565">
            <v>0</v>
          </cell>
          <cell r="P565">
            <v>0</v>
          </cell>
          <cell r="Q565">
            <v>0</v>
          </cell>
          <cell r="R565">
            <v>0</v>
          </cell>
          <cell r="S565">
            <v>0</v>
          </cell>
          <cell r="T565">
            <v>0</v>
          </cell>
          <cell r="U565">
            <v>0</v>
          </cell>
          <cell r="V565">
            <v>0</v>
          </cell>
          <cell r="W565">
            <v>0</v>
          </cell>
          <cell r="X565">
            <v>0</v>
          </cell>
          <cell r="Y565">
            <v>0</v>
          </cell>
          <cell r="Z565">
            <v>0</v>
          </cell>
          <cell r="AA565">
            <v>0</v>
          </cell>
          <cell r="AB565">
            <v>0</v>
          </cell>
          <cell r="AC565">
            <v>-1786512.8476278842</v>
          </cell>
          <cell r="AD565">
            <v>-2943378.9383464679</v>
          </cell>
          <cell r="AE565">
            <v>-742701.13734190702</v>
          </cell>
          <cell r="AF565">
            <v>-3165852.5986147448</v>
          </cell>
          <cell r="AG565">
            <v>-4602902.0919928122</v>
          </cell>
          <cell r="AH565">
            <v>-2498816.338520383</v>
          </cell>
          <cell r="AI565">
            <v>-2633202.6812060084</v>
          </cell>
          <cell r="AJ565">
            <v>-2772880.9174305806</v>
          </cell>
          <cell r="AK565">
            <v>-2919677.2331993566</v>
          </cell>
          <cell r="AL565">
            <v>-3074858.0781439021</v>
          </cell>
          <cell r="AM565">
            <v>-3240223.9455864835</v>
          </cell>
          <cell r="AN565">
            <v>-3410546.5831595073</v>
          </cell>
          <cell r="AO565">
            <v>-3227548</v>
          </cell>
          <cell r="AP565">
            <v>-3227548</v>
          </cell>
          <cell r="AQ565">
            <v>-4149460</v>
          </cell>
          <cell r="AR565">
            <v>-5027496</v>
          </cell>
          <cell r="AS565">
            <v>-3027700</v>
          </cell>
          <cell r="AT565">
            <v>-4345784</v>
          </cell>
          <cell r="AU565">
            <v>-4354702</v>
          </cell>
          <cell r="AV565">
            <v>-7792770</v>
          </cell>
          <cell r="AW565">
            <v>-4938908</v>
          </cell>
          <cell r="AX565">
            <v>-5266776</v>
          </cell>
          <cell r="AY565">
            <v>-4501392</v>
          </cell>
          <cell r="AZ565">
            <v>-5802012</v>
          </cell>
          <cell r="BA565" t="str">
            <v>TEMPR</v>
          </cell>
        </row>
        <row r="566">
          <cell r="A566" t="str">
            <v>100</v>
          </cell>
          <cell r="B566" t="str">
            <v>BIENES Y SERVICIOS</v>
          </cell>
          <cell r="C566" t="str">
            <v xml:space="preserve">SEGUROS SOBRE EL PATRIMONIO Y </v>
          </cell>
          <cell r="D566" t="str">
            <v>054</v>
          </cell>
          <cell r="E566">
            <v>-307320</v>
          </cell>
          <cell r="F566">
            <v>0</v>
          </cell>
          <cell r="G566">
            <v>0</v>
          </cell>
          <cell r="H566">
            <v>0</v>
          </cell>
          <cell r="I566">
            <v>0</v>
          </cell>
          <cell r="J566">
            <v>0</v>
          </cell>
          <cell r="K566">
            <v>0</v>
          </cell>
          <cell r="L566">
            <v>0</v>
          </cell>
          <cell r="M566">
            <v>0</v>
          </cell>
          <cell r="N566">
            <v>0</v>
          </cell>
          <cell r="O566">
            <v>0</v>
          </cell>
          <cell r="P566">
            <v>0</v>
          </cell>
          <cell r="Q566">
            <v>0</v>
          </cell>
          <cell r="R566">
            <v>0</v>
          </cell>
          <cell r="S566">
            <v>0</v>
          </cell>
          <cell r="T566">
            <v>0</v>
          </cell>
          <cell r="U566">
            <v>0</v>
          </cell>
          <cell r="V566">
            <v>0</v>
          </cell>
          <cell r="W566">
            <v>0</v>
          </cell>
          <cell r="X566">
            <v>0</v>
          </cell>
          <cell r="Y566">
            <v>0</v>
          </cell>
          <cell r="Z566">
            <v>0</v>
          </cell>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cell r="AS566">
            <v>0</v>
          </cell>
          <cell r="AT566">
            <v>0</v>
          </cell>
          <cell r="AU566">
            <v>0</v>
          </cell>
          <cell r="AV566">
            <v>0</v>
          </cell>
          <cell r="AW566">
            <v>0</v>
          </cell>
          <cell r="AX566">
            <v>0</v>
          </cell>
          <cell r="AY566">
            <v>0</v>
          </cell>
          <cell r="AZ566">
            <v>0</v>
          </cell>
          <cell r="BA566" t="str">
            <v>DATA</v>
          </cell>
        </row>
        <row r="567">
          <cell r="A567" t="str">
            <v>100</v>
          </cell>
          <cell r="B567" t="str">
            <v>BIENES Y SERVICIOS</v>
          </cell>
          <cell r="C567" t="str">
            <v xml:space="preserve">SEGUROS SOBRE EL PATRIMONIO Y </v>
          </cell>
          <cell r="D567" t="str">
            <v>054</v>
          </cell>
          <cell r="E567">
            <v>-307320</v>
          </cell>
          <cell r="F567">
            <v>-446686</v>
          </cell>
          <cell r="G567">
            <v>0</v>
          </cell>
          <cell r="H567">
            <v>0</v>
          </cell>
          <cell r="I567">
            <v>0</v>
          </cell>
          <cell r="J567">
            <v>0</v>
          </cell>
          <cell r="K567">
            <v>0</v>
          </cell>
          <cell r="L567">
            <v>0</v>
          </cell>
          <cell r="M567">
            <v>0</v>
          </cell>
          <cell r="N567">
            <v>0</v>
          </cell>
          <cell r="O567">
            <v>0</v>
          </cell>
          <cell r="P567">
            <v>0</v>
          </cell>
          <cell r="Q567">
            <v>0</v>
          </cell>
          <cell r="R567">
            <v>0</v>
          </cell>
          <cell r="S567">
            <v>0</v>
          </cell>
          <cell r="T567">
            <v>0</v>
          </cell>
          <cell r="U567">
            <v>0</v>
          </cell>
          <cell r="V567">
            <v>0</v>
          </cell>
          <cell r="W567">
            <v>0</v>
          </cell>
          <cell r="X567">
            <v>0</v>
          </cell>
          <cell r="Y567">
            <v>0</v>
          </cell>
          <cell r="Z567">
            <v>0</v>
          </cell>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cell r="AS567">
            <v>0</v>
          </cell>
          <cell r="AT567">
            <v>0</v>
          </cell>
          <cell r="AU567">
            <v>0</v>
          </cell>
          <cell r="AV567">
            <v>0</v>
          </cell>
          <cell r="AW567">
            <v>0</v>
          </cell>
          <cell r="AX567">
            <v>0</v>
          </cell>
          <cell r="AY567">
            <v>0</v>
          </cell>
          <cell r="AZ567">
            <v>0</v>
          </cell>
          <cell r="BA567" t="str">
            <v>EMPRE</v>
          </cell>
        </row>
        <row r="568">
          <cell r="A568" t="str">
            <v>100</v>
          </cell>
          <cell r="B568" t="str">
            <v>BIENES Y SERVICIOS</v>
          </cell>
          <cell r="C568" t="str">
            <v xml:space="preserve">SEGUROS SOBRE EL PATRIMONIO Y </v>
          </cell>
          <cell r="D568" t="str">
            <v>054</v>
          </cell>
          <cell r="E568">
            <v>0</v>
          </cell>
          <cell r="F568">
            <v>0</v>
          </cell>
          <cell r="G568">
            <v>0</v>
          </cell>
          <cell r="H568">
            <v>0</v>
          </cell>
          <cell r="I568">
            <v>0</v>
          </cell>
          <cell r="J568">
            <v>0</v>
          </cell>
          <cell r="K568">
            <v>0</v>
          </cell>
          <cell r="L568">
            <v>0</v>
          </cell>
          <cell r="M568">
            <v>0</v>
          </cell>
          <cell r="N568">
            <v>0</v>
          </cell>
          <cell r="O568">
            <v>0</v>
          </cell>
          <cell r="P568">
            <v>0</v>
          </cell>
          <cell r="Q568">
            <v>0</v>
          </cell>
          <cell r="R568">
            <v>0</v>
          </cell>
          <cell r="S568">
            <v>0</v>
          </cell>
          <cell r="T568">
            <v>0</v>
          </cell>
          <cell r="U568">
            <v>0</v>
          </cell>
          <cell r="V568">
            <v>0</v>
          </cell>
          <cell r="W568">
            <v>0</v>
          </cell>
          <cell r="X568">
            <v>0</v>
          </cell>
          <cell r="Y568">
            <v>0</v>
          </cell>
          <cell r="Z568">
            <v>0</v>
          </cell>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-191560</v>
          </cell>
          <cell r="AP568">
            <v>-192004</v>
          </cell>
          <cell r="AQ568">
            <v>0</v>
          </cell>
          <cell r="AR568">
            <v>-2720514</v>
          </cell>
          <cell r="AS568">
            <v>-875212</v>
          </cell>
          <cell r="AT568">
            <v>0</v>
          </cell>
          <cell r="AU568">
            <v>0</v>
          </cell>
          <cell r="AV568">
            <v>0</v>
          </cell>
          <cell r="AW568">
            <v>0</v>
          </cell>
          <cell r="AX568">
            <v>0</v>
          </cell>
          <cell r="AY568">
            <v>0</v>
          </cell>
          <cell r="AZ568">
            <v>0</v>
          </cell>
          <cell r="BA568" t="str">
            <v>INFOE</v>
          </cell>
        </row>
        <row r="569">
          <cell r="A569" t="str">
            <v>100</v>
          </cell>
          <cell r="B569" t="str">
            <v>BIENES Y SERVICIOS</v>
          </cell>
          <cell r="C569" t="str">
            <v xml:space="preserve">SEGUROS SOBRE EL PATRIMONIO Y </v>
          </cell>
          <cell r="D569" t="str">
            <v>054</v>
          </cell>
          <cell r="E569">
            <v>0</v>
          </cell>
          <cell r="F569">
            <v>0</v>
          </cell>
          <cell r="G569">
            <v>0</v>
          </cell>
          <cell r="H569">
            <v>0</v>
          </cell>
          <cell r="I569">
            <v>0</v>
          </cell>
          <cell r="J569">
            <v>0</v>
          </cell>
          <cell r="K569">
            <v>0</v>
          </cell>
          <cell r="L569">
            <v>0</v>
          </cell>
          <cell r="M569">
            <v>0</v>
          </cell>
          <cell r="N569">
            <v>0</v>
          </cell>
          <cell r="O569">
            <v>0</v>
          </cell>
          <cell r="P569">
            <v>0</v>
          </cell>
          <cell r="Q569">
            <v>0</v>
          </cell>
          <cell r="R569">
            <v>0</v>
          </cell>
          <cell r="S569">
            <v>0</v>
          </cell>
          <cell r="T569">
            <v>0</v>
          </cell>
          <cell r="U569">
            <v>0</v>
          </cell>
          <cell r="V569">
            <v>0</v>
          </cell>
          <cell r="W569">
            <v>0</v>
          </cell>
          <cell r="X569">
            <v>0</v>
          </cell>
          <cell r="Y569">
            <v>0</v>
          </cell>
          <cell r="Z569">
            <v>0</v>
          </cell>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-841896</v>
          </cell>
          <cell r="AS569">
            <v>0</v>
          </cell>
          <cell r="AT569">
            <v>0</v>
          </cell>
          <cell r="AU569">
            <v>0</v>
          </cell>
          <cell r="AV569">
            <v>841896</v>
          </cell>
          <cell r="AW569">
            <v>0</v>
          </cell>
          <cell r="AX569">
            <v>0</v>
          </cell>
          <cell r="AY569">
            <v>0</v>
          </cell>
          <cell r="AZ569">
            <v>0</v>
          </cell>
          <cell r="BA569" t="str">
            <v>PANAL</v>
          </cell>
        </row>
        <row r="570">
          <cell r="A570" t="str">
            <v>100</v>
          </cell>
          <cell r="B570" t="str">
            <v>BIENES Y SERVICIOS</v>
          </cell>
          <cell r="C570" t="str">
            <v xml:space="preserve">SEGUROS SOBRE EL PATRIMONIO Y </v>
          </cell>
          <cell r="D570" t="str">
            <v>054</v>
          </cell>
          <cell r="E570">
            <v>-238795</v>
          </cell>
          <cell r="F570">
            <v>-184775</v>
          </cell>
          <cell r="G570">
            <v>0</v>
          </cell>
          <cell r="H570">
            <v>0</v>
          </cell>
          <cell r="I570">
            <v>0</v>
          </cell>
          <cell r="J570">
            <v>0</v>
          </cell>
          <cell r="K570">
            <v>0</v>
          </cell>
          <cell r="L570">
            <v>0</v>
          </cell>
          <cell r="M570">
            <v>0</v>
          </cell>
          <cell r="N570">
            <v>0</v>
          </cell>
          <cell r="O570">
            <v>0</v>
          </cell>
          <cell r="P570">
            <v>0</v>
          </cell>
          <cell r="Q570">
            <v>0</v>
          </cell>
          <cell r="R570">
            <v>0</v>
          </cell>
          <cell r="S570">
            <v>0</v>
          </cell>
          <cell r="T570">
            <v>0</v>
          </cell>
          <cell r="U570">
            <v>0</v>
          </cell>
          <cell r="V570">
            <v>0</v>
          </cell>
          <cell r="W570">
            <v>0</v>
          </cell>
          <cell r="X570">
            <v>0</v>
          </cell>
          <cell r="Y570">
            <v>0</v>
          </cell>
          <cell r="Z570">
            <v>0</v>
          </cell>
          <cell r="AA570">
            <v>0</v>
          </cell>
          <cell r="AB570">
            <v>0</v>
          </cell>
          <cell r="AC570">
            <v>-195217.55219612908</v>
          </cell>
          <cell r="AD570">
            <v>-195686.07432139973</v>
          </cell>
          <cell r="AE570">
            <v>-196411.05302977902</v>
          </cell>
          <cell r="AF570">
            <v>-236494.22025378732</v>
          </cell>
          <cell r="AG570">
            <v>-237251.00175859951</v>
          </cell>
          <cell r="AH570">
            <v>-238033.93006440284</v>
          </cell>
          <cell r="AI570">
            <v>-258897.96108544289</v>
          </cell>
          <cell r="AJ570">
            <v>-259648.76517259068</v>
          </cell>
          <cell r="AK570">
            <v>-260375.78171507391</v>
          </cell>
          <cell r="AL570">
            <v>-301219.04159194813</v>
          </cell>
          <cell r="AM570">
            <v>-302303.43014167924</v>
          </cell>
          <cell r="AN570">
            <v>-302968.49768799095</v>
          </cell>
          <cell r="AO570">
            <v>0</v>
          </cell>
          <cell r="AP570">
            <v>0</v>
          </cell>
          <cell r="AQ570">
            <v>0</v>
          </cell>
          <cell r="AR570">
            <v>0</v>
          </cell>
          <cell r="AS570">
            <v>0</v>
          </cell>
          <cell r="AT570">
            <v>0</v>
          </cell>
          <cell r="AU570">
            <v>0</v>
          </cell>
          <cell r="AV570">
            <v>0</v>
          </cell>
          <cell r="AW570">
            <v>0</v>
          </cell>
          <cell r="AX570">
            <v>0</v>
          </cell>
          <cell r="AY570">
            <v>0</v>
          </cell>
          <cell r="AZ570">
            <v>-1181576</v>
          </cell>
          <cell r="BA570" t="str">
            <v>TDATA</v>
          </cell>
        </row>
        <row r="571">
          <cell r="A571" t="str">
            <v>100</v>
          </cell>
          <cell r="B571" t="str">
            <v>BIENES Y SERVICIOS</v>
          </cell>
          <cell r="C571" t="str">
            <v xml:space="preserve">SEGUROS SOBRE EL PATRIMONIO Y </v>
          </cell>
          <cell r="D571" t="str">
            <v>054</v>
          </cell>
          <cell r="E571">
            <v>0</v>
          </cell>
          <cell r="F571">
            <v>0</v>
          </cell>
          <cell r="G571">
            <v>0</v>
          </cell>
          <cell r="H571">
            <v>0</v>
          </cell>
          <cell r="I571">
            <v>0</v>
          </cell>
          <cell r="J571">
            <v>0</v>
          </cell>
          <cell r="K571">
            <v>0</v>
          </cell>
          <cell r="L571">
            <v>0</v>
          </cell>
          <cell r="M571">
            <v>0</v>
          </cell>
          <cell r="N571">
            <v>0</v>
          </cell>
          <cell r="O571">
            <v>0</v>
          </cell>
          <cell r="P571">
            <v>0</v>
          </cell>
          <cell r="Q571">
            <v>0</v>
          </cell>
          <cell r="R571">
            <v>0</v>
          </cell>
          <cell r="S571">
            <v>0</v>
          </cell>
          <cell r="T571">
            <v>0</v>
          </cell>
          <cell r="U571">
            <v>0</v>
          </cell>
          <cell r="V571">
            <v>0</v>
          </cell>
          <cell r="W571">
            <v>0</v>
          </cell>
          <cell r="X571">
            <v>0</v>
          </cell>
          <cell r="Y571">
            <v>0</v>
          </cell>
          <cell r="Z571">
            <v>0</v>
          </cell>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-1109772</v>
          </cell>
          <cell r="AS571">
            <v>0</v>
          </cell>
          <cell r="AT571">
            <v>0</v>
          </cell>
          <cell r="AU571">
            <v>0</v>
          </cell>
          <cell r="AV571">
            <v>937362</v>
          </cell>
          <cell r="AW571">
            <v>0</v>
          </cell>
          <cell r="AX571">
            <v>0</v>
          </cell>
          <cell r="AY571">
            <v>0</v>
          </cell>
          <cell r="AZ571">
            <v>0</v>
          </cell>
          <cell r="BA571" t="str">
            <v>TECNO</v>
          </cell>
        </row>
        <row r="572">
          <cell r="A572" t="str">
            <v>100</v>
          </cell>
          <cell r="B572" t="str">
            <v>BIENES Y SERVICIOS</v>
          </cell>
          <cell r="C572" t="str">
            <v xml:space="preserve">SEGUROS SOBRE EL PATRIMONIO Y </v>
          </cell>
          <cell r="D572" t="str">
            <v>054</v>
          </cell>
          <cell r="E572">
            <v>-614640</v>
          </cell>
          <cell r="F572">
            <v>-446686</v>
          </cell>
          <cell r="G572">
            <v>0</v>
          </cell>
          <cell r="H572">
            <v>0</v>
          </cell>
          <cell r="I572">
            <v>0</v>
          </cell>
          <cell r="J572">
            <v>0</v>
          </cell>
          <cell r="K572">
            <v>0</v>
          </cell>
          <cell r="L572">
            <v>0</v>
          </cell>
          <cell r="M572">
            <v>0</v>
          </cell>
          <cell r="N572">
            <v>0</v>
          </cell>
          <cell r="O572">
            <v>0</v>
          </cell>
          <cell r="P572">
            <v>0</v>
          </cell>
          <cell r="Q572">
            <v>0</v>
          </cell>
          <cell r="R572">
            <v>0</v>
          </cell>
          <cell r="S572">
            <v>0</v>
          </cell>
          <cell r="T572">
            <v>0</v>
          </cell>
          <cell r="U572">
            <v>0</v>
          </cell>
          <cell r="V572">
            <v>0</v>
          </cell>
          <cell r="W572">
            <v>0</v>
          </cell>
          <cell r="X572">
            <v>0</v>
          </cell>
          <cell r="Y572">
            <v>0</v>
          </cell>
          <cell r="Z572">
            <v>0</v>
          </cell>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-4439812</v>
          </cell>
          <cell r="AR572">
            <v>0</v>
          </cell>
          <cell r="AS572">
            <v>-4944856</v>
          </cell>
          <cell r="AT572">
            <v>0</v>
          </cell>
          <cell r="AU572">
            <v>-1050294</v>
          </cell>
          <cell r="AV572">
            <v>0</v>
          </cell>
          <cell r="AW572">
            <v>-2528648</v>
          </cell>
          <cell r="AX572">
            <v>0</v>
          </cell>
          <cell r="AY572">
            <v>0</v>
          </cell>
          <cell r="AZ572">
            <v>-2907280</v>
          </cell>
          <cell r="BA572" t="str">
            <v>TEMPR</v>
          </cell>
        </row>
        <row r="573">
          <cell r="A573" t="str">
            <v>100</v>
          </cell>
          <cell r="B573" t="str">
            <v>BIENES Y SERVICIOS</v>
          </cell>
          <cell r="C573" t="str">
            <v>SERV ADMIN. CONTRATADOS A FILI</v>
          </cell>
          <cell r="D573" t="str">
            <v>09B</v>
          </cell>
          <cell r="E573">
            <v>-64508</v>
          </cell>
          <cell r="F573">
            <v>-933820</v>
          </cell>
          <cell r="G573">
            <v>0</v>
          </cell>
          <cell r="H573">
            <v>0</v>
          </cell>
          <cell r="I573">
            <v>0</v>
          </cell>
          <cell r="J573">
            <v>0</v>
          </cell>
          <cell r="K573">
            <v>0</v>
          </cell>
          <cell r="L573">
            <v>0</v>
          </cell>
          <cell r="M573">
            <v>0</v>
          </cell>
          <cell r="N573">
            <v>0</v>
          </cell>
          <cell r="O573">
            <v>0</v>
          </cell>
          <cell r="P573">
            <v>0</v>
          </cell>
          <cell r="Q573">
            <v>0</v>
          </cell>
          <cell r="R573">
            <v>0</v>
          </cell>
          <cell r="S573">
            <v>0</v>
          </cell>
          <cell r="T573">
            <v>0</v>
          </cell>
          <cell r="U573">
            <v>0</v>
          </cell>
          <cell r="V573">
            <v>0</v>
          </cell>
          <cell r="W573">
            <v>0</v>
          </cell>
          <cell r="X573">
            <v>0</v>
          </cell>
          <cell r="Y573">
            <v>0</v>
          </cell>
          <cell r="Z573">
            <v>0</v>
          </cell>
          <cell r="AA573">
            <v>0</v>
          </cell>
          <cell r="AB573">
            <v>0</v>
          </cell>
          <cell r="AC573">
            <v>-45900121.959326744</v>
          </cell>
          <cell r="AD573">
            <v>-54364587.543516755</v>
          </cell>
          <cell r="AE573">
            <v>-57217564.051775351</v>
          </cell>
          <cell r="AF573">
            <v>-62652992.369708337</v>
          </cell>
          <cell r="AG573">
            <v>-62853481.945291407</v>
          </cell>
          <cell r="AH573">
            <v>-64751515.875352465</v>
          </cell>
          <cell r="AI573">
            <v>-70673898.299576655</v>
          </cell>
          <cell r="AJ573">
            <v>-74875984.470462278</v>
          </cell>
          <cell r="AK573">
            <v>-75085637.226979598</v>
          </cell>
          <cell r="AL573">
            <v>-84018119.548272207</v>
          </cell>
          <cell r="AM573">
            <v>-76943960.671160728</v>
          </cell>
          <cell r="AN573">
            <v>-95272242.479828507</v>
          </cell>
          <cell r="AO573">
            <v>-51629916</v>
          </cell>
          <cell r="AP573">
            <v>-86857182</v>
          </cell>
          <cell r="AQ573">
            <v>-6470446</v>
          </cell>
          <cell r="AR573">
            <v>26254330</v>
          </cell>
          <cell r="AS573">
            <v>-15848216</v>
          </cell>
          <cell r="AT573">
            <v>-16235634</v>
          </cell>
          <cell r="AU573">
            <v>-5313294</v>
          </cell>
          <cell r="AV573">
            <v>71908932</v>
          </cell>
          <cell r="AW573">
            <v>1193384</v>
          </cell>
          <cell r="AX573">
            <v>-263398576</v>
          </cell>
          <cell r="AY573">
            <v>-164319180</v>
          </cell>
          <cell r="AZ573">
            <v>12061236</v>
          </cell>
          <cell r="BA573" t="str">
            <v>TDATA</v>
          </cell>
        </row>
        <row r="574">
          <cell r="A574" t="str">
            <v>100</v>
          </cell>
          <cell r="B574" t="str">
            <v>BIENES Y SERVICIOS</v>
          </cell>
          <cell r="C574" t="str">
            <v>SERV ADMIN. CONTRATADOS A FILI</v>
          </cell>
          <cell r="D574" t="str">
            <v>09B</v>
          </cell>
          <cell r="E574">
            <v>-1329886</v>
          </cell>
          <cell r="F574">
            <v>-1352129</v>
          </cell>
          <cell r="G574">
            <v>0</v>
          </cell>
          <cell r="H574">
            <v>0</v>
          </cell>
          <cell r="I574">
            <v>0</v>
          </cell>
          <cell r="J574">
            <v>0</v>
          </cell>
          <cell r="K574">
            <v>0</v>
          </cell>
          <cell r="L574">
            <v>0</v>
          </cell>
          <cell r="M574">
            <v>0</v>
          </cell>
          <cell r="N574">
            <v>0</v>
          </cell>
          <cell r="O574">
            <v>0</v>
          </cell>
          <cell r="P574">
            <v>0</v>
          </cell>
          <cell r="Q574">
            <v>0</v>
          </cell>
          <cell r="R574">
            <v>0</v>
          </cell>
          <cell r="S574">
            <v>0</v>
          </cell>
          <cell r="T574">
            <v>0</v>
          </cell>
          <cell r="U574">
            <v>0</v>
          </cell>
          <cell r="V574">
            <v>0</v>
          </cell>
          <cell r="W574">
            <v>0</v>
          </cell>
          <cell r="X574">
            <v>0</v>
          </cell>
          <cell r="Y574">
            <v>0</v>
          </cell>
          <cell r="Z574">
            <v>0</v>
          </cell>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cell r="AS574">
            <v>-2579810</v>
          </cell>
          <cell r="AT574">
            <v>-2686788</v>
          </cell>
          <cell r="AU574">
            <v>-2595722</v>
          </cell>
          <cell r="AV574">
            <v>-2592788</v>
          </cell>
          <cell r="AW574">
            <v>-2605774</v>
          </cell>
          <cell r="AX574">
            <v>-2624976</v>
          </cell>
          <cell r="AY574">
            <v>-2632136</v>
          </cell>
          <cell r="AZ574">
            <v>-2632926</v>
          </cell>
          <cell r="BA574" t="str">
            <v>TECNO</v>
          </cell>
        </row>
        <row r="575">
          <cell r="A575" t="str">
            <v>100</v>
          </cell>
          <cell r="B575" t="str">
            <v>BIENES Y SERVICIOS</v>
          </cell>
          <cell r="C575" t="str">
            <v>SERV ADMIN. CONTRATADOS A FILI</v>
          </cell>
          <cell r="D575" t="str">
            <v>09B</v>
          </cell>
          <cell r="E575">
            <v>0</v>
          </cell>
          <cell r="F575">
            <v>0</v>
          </cell>
          <cell r="G575">
            <v>0</v>
          </cell>
          <cell r="H575">
            <v>0</v>
          </cell>
          <cell r="I575">
            <v>0</v>
          </cell>
          <cell r="J575">
            <v>0</v>
          </cell>
          <cell r="K575">
            <v>0</v>
          </cell>
          <cell r="L575">
            <v>0</v>
          </cell>
          <cell r="M575">
            <v>0</v>
          </cell>
          <cell r="N575">
            <v>0</v>
          </cell>
          <cell r="O575">
            <v>0</v>
          </cell>
          <cell r="P575">
            <v>0</v>
          </cell>
          <cell r="Q575">
            <v>0</v>
          </cell>
          <cell r="R575">
            <v>0</v>
          </cell>
          <cell r="S575">
            <v>0</v>
          </cell>
          <cell r="T575">
            <v>0</v>
          </cell>
          <cell r="U575">
            <v>0</v>
          </cell>
          <cell r="V575">
            <v>0</v>
          </cell>
          <cell r="W575">
            <v>0</v>
          </cell>
          <cell r="X575">
            <v>0</v>
          </cell>
          <cell r="Y575">
            <v>0</v>
          </cell>
          <cell r="Z575">
            <v>0</v>
          </cell>
          <cell r="AA575">
            <v>0</v>
          </cell>
          <cell r="AB575">
            <v>0</v>
          </cell>
          <cell r="AC575">
            <v>-173213820.3074528</v>
          </cell>
          <cell r="AD575">
            <v>-171949643.3801246</v>
          </cell>
          <cell r="AE575">
            <v>-177824041.64969423</v>
          </cell>
          <cell r="AF575">
            <v>-181217236.85752073</v>
          </cell>
          <cell r="AG575">
            <v>-183647697.5831508</v>
          </cell>
          <cell r="AH575">
            <v>-185625035.84568578</v>
          </cell>
          <cell r="AI575">
            <v>-193430230.15925336</v>
          </cell>
          <cell r="AJ575">
            <v>-198664572.29731673</v>
          </cell>
          <cell r="AK575">
            <v>-187606901.78779572</v>
          </cell>
          <cell r="AL575">
            <v>-195935465.99814484</v>
          </cell>
          <cell r="AM575">
            <v>-196124413.62254563</v>
          </cell>
          <cell r="AN575">
            <v>-201319849.20755982</v>
          </cell>
          <cell r="AO575">
            <v>0</v>
          </cell>
          <cell r="AP575">
            <v>0</v>
          </cell>
          <cell r="AQ575">
            <v>0</v>
          </cell>
          <cell r="AR575">
            <v>0</v>
          </cell>
          <cell r="AS575">
            <v>0</v>
          </cell>
          <cell r="AT575">
            <v>0</v>
          </cell>
          <cell r="AU575">
            <v>0</v>
          </cell>
          <cell r="AV575">
            <v>0</v>
          </cell>
          <cell r="AW575">
            <v>0</v>
          </cell>
          <cell r="AX575">
            <v>0</v>
          </cell>
          <cell r="AY575">
            <v>0</v>
          </cell>
          <cell r="AZ575">
            <v>0</v>
          </cell>
          <cell r="BA575" t="str">
            <v>TEMPR</v>
          </cell>
        </row>
        <row r="576">
          <cell r="A576" t="str">
            <v>100</v>
          </cell>
          <cell r="B576" t="str">
            <v>BIENES Y SERVICIOS</v>
          </cell>
          <cell r="C576" t="str">
            <v>SERV ADMIN. CONTRATADOS A LA M</v>
          </cell>
          <cell r="D576" t="str">
            <v>09A</v>
          </cell>
          <cell r="E576">
            <v>-32456</v>
          </cell>
          <cell r="F576">
            <v>0</v>
          </cell>
          <cell r="G576">
            <v>0</v>
          </cell>
          <cell r="H576">
            <v>0</v>
          </cell>
          <cell r="I576">
            <v>0</v>
          </cell>
          <cell r="J576">
            <v>0</v>
          </cell>
          <cell r="K576">
            <v>0</v>
          </cell>
          <cell r="L576">
            <v>0</v>
          </cell>
          <cell r="M576">
            <v>0</v>
          </cell>
          <cell r="N576">
            <v>0</v>
          </cell>
          <cell r="O576">
            <v>0</v>
          </cell>
          <cell r="P576">
            <v>0</v>
          </cell>
          <cell r="Q576">
            <v>0</v>
          </cell>
          <cell r="R576">
            <v>0</v>
          </cell>
          <cell r="S576">
            <v>0</v>
          </cell>
          <cell r="T576">
            <v>0</v>
          </cell>
          <cell r="U576">
            <v>0</v>
          </cell>
          <cell r="V576">
            <v>0</v>
          </cell>
          <cell r="W576">
            <v>0</v>
          </cell>
          <cell r="X576">
            <v>0</v>
          </cell>
          <cell r="Y576">
            <v>0</v>
          </cell>
          <cell r="Z576">
            <v>0</v>
          </cell>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cell r="AS576">
            <v>0</v>
          </cell>
          <cell r="AT576">
            <v>-160984</v>
          </cell>
          <cell r="AU576">
            <v>0</v>
          </cell>
          <cell r="AV576">
            <v>0</v>
          </cell>
          <cell r="AW576">
            <v>-161916</v>
          </cell>
          <cell r="AX576">
            <v>-135546</v>
          </cell>
          <cell r="AY576">
            <v>103118</v>
          </cell>
          <cell r="AZ576">
            <v>-32526</v>
          </cell>
          <cell r="BA576" t="str">
            <v>COMUN</v>
          </cell>
        </row>
        <row r="577">
          <cell r="A577" t="str">
            <v>100</v>
          </cell>
          <cell r="B577" t="str">
            <v>BIENES Y SERVICIOS</v>
          </cell>
          <cell r="C577" t="str">
            <v>SERV ADMIN. CONTRATADOS A LA M</v>
          </cell>
          <cell r="D577" t="str">
            <v>09A</v>
          </cell>
          <cell r="E577">
            <v>-64645300</v>
          </cell>
          <cell r="F577">
            <v>-48220363</v>
          </cell>
          <cell r="G577">
            <v>0</v>
          </cell>
          <cell r="H577">
            <v>0</v>
          </cell>
          <cell r="I577">
            <v>0</v>
          </cell>
          <cell r="J577">
            <v>0</v>
          </cell>
          <cell r="K577">
            <v>0</v>
          </cell>
          <cell r="L577">
            <v>0</v>
          </cell>
          <cell r="M577">
            <v>0</v>
          </cell>
          <cell r="N577">
            <v>0</v>
          </cell>
          <cell r="O577">
            <v>0</v>
          </cell>
          <cell r="P577">
            <v>0</v>
          </cell>
          <cell r="Q577">
            <v>0</v>
          </cell>
          <cell r="R577">
            <v>0</v>
          </cell>
          <cell r="S577">
            <v>0</v>
          </cell>
          <cell r="T577">
            <v>0</v>
          </cell>
          <cell r="U577">
            <v>0</v>
          </cell>
          <cell r="V577">
            <v>0</v>
          </cell>
          <cell r="W577">
            <v>0</v>
          </cell>
          <cell r="X577">
            <v>0</v>
          </cell>
          <cell r="Y577">
            <v>0</v>
          </cell>
          <cell r="Z577">
            <v>0</v>
          </cell>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cell r="AS577">
            <v>0</v>
          </cell>
          <cell r="AT577">
            <v>0</v>
          </cell>
          <cell r="AU577">
            <v>0</v>
          </cell>
          <cell r="AV577">
            <v>0</v>
          </cell>
          <cell r="AW577">
            <v>0</v>
          </cell>
          <cell r="AX577">
            <v>0</v>
          </cell>
          <cell r="AY577">
            <v>0</v>
          </cell>
          <cell r="AZ577">
            <v>0</v>
          </cell>
          <cell r="BA577" t="str">
            <v>DATA</v>
          </cell>
        </row>
        <row r="578">
          <cell r="A578" t="str">
            <v>100</v>
          </cell>
          <cell r="B578" t="str">
            <v>BIENES Y SERVICIOS</v>
          </cell>
          <cell r="C578" t="str">
            <v>SERV ADMIN. CONTRATADOS A LA M</v>
          </cell>
          <cell r="D578" t="str">
            <v>09A</v>
          </cell>
          <cell r="E578">
            <v>-42181515</v>
          </cell>
          <cell r="F578">
            <v>-35401717</v>
          </cell>
          <cell r="G578">
            <v>0</v>
          </cell>
          <cell r="H578">
            <v>0</v>
          </cell>
          <cell r="I578">
            <v>0</v>
          </cell>
          <cell r="J578">
            <v>0</v>
          </cell>
          <cell r="K578">
            <v>0</v>
          </cell>
          <cell r="L578">
            <v>0</v>
          </cell>
          <cell r="M578">
            <v>0</v>
          </cell>
          <cell r="N578">
            <v>0</v>
          </cell>
          <cell r="O578">
            <v>0</v>
          </cell>
          <cell r="P578">
            <v>0</v>
          </cell>
          <cell r="Q578">
            <v>0</v>
          </cell>
          <cell r="R578">
            <v>0</v>
          </cell>
          <cell r="S578">
            <v>0</v>
          </cell>
          <cell r="T578">
            <v>0</v>
          </cell>
          <cell r="U578">
            <v>0</v>
          </cell>
          <cell r="V578">
            <v>0</v>
          </cell>
          <cell r="W578">
            <v>0</v>
          </cell>
          <cell r="X578">
            <v>0</v>
          </cell>
          <cell r="Y578">
            <v>0</v>
          </cell>
          <cell r="Z578">
            <v>0</v>
          </cell>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cell r="AS578">
            <v>0</v>
          </cell>
          <cell r="AT578">
            <v>0</v>
          </cell>
          <cell r="AU578">
            <v>0</v>
          </cell>
          <cell r="AV578">
            <v>0</v>
          </cell>
          <cell r="AW578">
            <v>0</v>
          </cell>
          <cell r="AX578">
            <v>0</v>
          </cell>
          <cell r="AY578">
            <v>0</v>
          </cell>
          <cell r="AZ578">
            <v>0</v>
          </cell>
          <cell r="BA578" t="str">
            <v>EMPRE</v>
          </cell>
        </row>
        <row r="579">
          <cell r="A579" t="str">
            <v>100</v>
          </cell>
          <cell r="B579" t="str">
            <v>BIENES Y SERVICIOS</v>
          </cell>
          <cell r="C579" t="str">
            <v>SERV ADMIN. CONTRATADOS A LA M</v>
          </cell>
          <cell r="D579" t="str">
            <v>09A</v>
          </cell>
          <cell r="E579">
            <v>0</v>
          </cell>
          <cell r="F579">
            <v>0</v>
          </cell>
          <cell r="G579">
            <v>0</v>
          </cell>
          <cell r="H579">
            <v>0</v>
          </cell>
          <cell r="I579">
            <v>0</v>
          </cell>
          <cell r="J579">
            <v>0</v>
          </cell>
          <cell r="K579">
            <v>0</v>
          </cell>
          <cell r="L579">
            <v>0</v>
          </cell>
          <cell r="M579">
            <v>0</v>
          </cell>
          <cell r="N579">
            <v>0</v>
          </cell>
          <cell r="O579">
            <v>0</v>
          </cell>
          <cell r="P579">
            <v>0</v>
          </cell>
          <cell r="Q579">
            <v>0</v>
          </cell>
          <cell r="R579">
            <v>0</v>
          </cell>
          <cell r="S579">
            <v>0</v>
          </cell>
          <cell r="T579">
            <v>0</v>
          </cell>
          <cell r="U579">
            <v>0</v>
          </cell>
          <cell r="V579">
            <v>0</v>
          </cell>
          <cell r="W579">
            <v>0</v>
          </cell>
          <cell r="X579">
            <v>0</v>
          </cell>
          <cell r="Y579">
            <v>0</v>
          </cell>
          <cell r="Z579">
            <v>0</v>
          </cell>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cell r="AS579">
            <v>0</v>
          </cell>
          <cell r="AT579">
            <v>0</v>
          </cell>
          <cell r="AU579">
            <v>0</v>
          </cell>
          <cell r="AV579">
            <v>-10310708</v>
          </cell>
          <cell r="AW579">
            <v>-2405380</v>
          </cell>
          <cell r="AX579">
            <v>-1369162</v>
          </cell>
          <cell r="AY579">
            <v>-1378940</v>
          </cell>
          <cell r="AZ579">
            <v>0</v>
          </cell>
          <cell r="BA579" t="str">
            <v>INFOE</v>
          </cell>
        </row>
        <row r="580">
          <cell r="A580" t="str">
            <v>100</v>
          </cell>
          <cell r="B580" t="str">
            <v>BIENES Y SERVICIOS</v>
          </cell>
          <cell r="C580" t="str">
            <v>SERV ADMIN. CONTRATADOS A LA M</v>
          </cell>
          <cell r="D580" t="str">
            <v>09A</v>
          </cell>
          <cell r="E580">
            <v>0</v>
          </cell>
          <cell r="F580">
            <v>0</v>
          </cell>
          <cell r="G580">
            <v>0</v>
          </cell>
          <cell r="H580">
            <v>0</v>
          </cell>
          <cell r="I580">
            <v>0</v>
          </cell>
          <cell r="J580">
            <v>0</v>
          </cell>
          <cell r="K580">
            <v>0</v>
          </cell>
          <cell r="L580">
            <v>0</v>
          </cell>
          <cell r="M580">
            <v>0</v>
          </cell>
          <cell r="N580">
            <v>0</v>
          </cell>
          <cell r="O580">
            <v>0</v>
          </cell>
          <cell r="P580">
            <v>0</v>
          </cell>
          <cell r="Q580">
            <v>0</v>
          </cell>
          <cell r="R580">
            <v>0</v>
          </cell>
          <cell r="S580">
            <v>0</v>
          </cell>
          <cell r="T580">
            <v>0</v>
          </cell>
          <cell r="U580">
            <v>0</v>
          </cell>
          <cell r="V580">
            <v>0</v>
          </cell>
          <cell r="W580">
            <v>0</v>
          </cell>
          <cell r="X580">
            <v>0</v>
          </cell>
          <cell r="Y580">
            <v>0</v>
          </cell>
          <cell r="Z580">
            <v>0</v>
          </cell>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-4119406</v>
          </cell>
          <cell r="AQ580">
            <v>0</v>
          </cell>
          <cell r="AR580">
            <v>0</v>
          </cell>
          <cell r="AS580">
            <v>0</v>
          </cell>
          <cell r="AT580">
            <v>0</v>
          </cell>
          <cell r="AU580">
            <v>0</v>
          </cell>
          <cell r="AV580">
            <v>0</v>
          </cell>
          <cell r="AW580">
            <v>0</v>
          </cell>
          <cell r="AX580">
            <v>0</v>
          </cell>
          <cell r="AY580">
            <v>0</v>
          </cell>
          <cell r="AZ580">
            <v>0</v>
          </cell>
          <cell r="BA580" t="str">
            <v>INVER</v>
          </cell>
        </row>
        <row r="581">
          <cell r="A581" t="str">
            <v>100</v>
          </cell>
          <cell r="B581" t="str">
            <v>BIENES Y SERVICIOS</v>
          </cell>
          <cell r="C581" t="str">
            <v>SERV ADMIN. CONTRATADOS A LA M</v>
          </cell>
          <cell r="D581" t="str">
            <v>09A</v>
          </cell>
          <cell r="E581">
            <v>0</v>
          </cell>
          <cell r="F581">
            <v>0</v>
          </cell>
          <cell r="G581">
            <v>0</v>
          </cell>
          <cell r="H581">
            <v>0</v>
          </cell>
          <cell r="I581">
            <v>0</v>
          </cell>
          <cell r="J581">
            <v>0</v>
          </cell>
          <cell r="K581">
            <v>0</v>
          </cell>
          <cell r="L581">
            <v>0</v>
          </cell>
          <cell r="M581">
            <v>0</v>
          </cell>
          <cell r="N581">
            <v>0</v>
          </cell>
          <cell r="O581">
            <v>0</v>
          </cell>
          <cell r="P581">
            <v>0</v>
          </cell>
          <cell r="Q581">
            <v>0</v>
          </cell>
          <cell r="R581">
            <v>0</v>
          </cell>
          <cell r="S581">
            <v>0</v>
          </cell>
          <cell r="T581">
            <v>0</v>
          </cell>
          <cell r="U581">
            <v>0</v>
          </cell>
          <cell r="V581">
            <v>0</v>
          </cell>
          <cell r="W581">
            <v>0</v>
          </cell>
          <cell r="X581">
            <v>0</v>
          </cell>
          <cell r="Y581">
            <v>0</v>
          </cell>
          <cell r="Z581">
            <v>0</v>
          </cell>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cell r="AS581">
            <v>0</v>
          </cell>
          <cell r="AT581">
            <v>0</v>
          </cell>
          <cell r="AU581">
            <v>0</v>
          </cell>
          <cell r="AV581">
            <v>-422790</v>
          </cell>
          <cell r="AW581">
            <v>-424906</v>
          </cell>
          <cell r="AX581">
            <v>0</v>
          </cell>
          <cell r="AY581">
            <v>0</v>
          </cell>
          <cell r="AZ581">
            <v>0</v>
          </cell>
          <cell r="BA581" t="str">
            <v>PANAL</v>
          </cell>
        </row>
        <row r="582">
          <cell r="A582" t="str">
            <v>100</v>
          </cell>
          <cell r="B582" t="str">
            <v>BIENES Y SERVICIOS</v>
          </cell>
          <cell r="C582" t="str">
            <v>SERV ADMIN. CONTRATADOS A LA M</v>
          </cell>
          <cell r="D582" t="str">
            <v>09A</v>
          </cell>
          <cell r="E582">
            <v>-4280870</v>
          </cell>
          <cell r="F582">
            <v>-810144</v>
          </cell>
          <cell r="G582">
            <v>0</v>
          </cell>
          <cell r="H582">
            <v>0</v>
          </cell>
          <cell r="I582">
            <v>0</v>
          </cell>
          <cell r="J582">
            <v>0</v>
          </cell>
          <cell r="K582">
            <v>0</v>
          </cell>
          <cell r="L582">
            <v>0</v>
          </cell>
          <cell r="M582">
            <v>0</v>
          </cell>
          <cell r="N582">
            <v>0</v>
          </cell>
          <cell r="O582">
            <v>0</v>
          </cell>
          <cell r="P582">
            <v>0</v>
          </cell>
          <cell r="Q582">
            <v>0</v>
          </cell>
          <cell r="R582">
            <v>0</v>
          </cell>
          <cell r="S582">
            <v>0</v>
          </cell>
          <cell r="T582">
            <v>0</v>
          </cell>
          <cell r="U582">
            <v>0</v>
          </cell>
          <cell r="V582">
            <v>0</v>
          </cell>
          <cell r="W582">
            <v>0</v>
          </cell>
          <cell r="X582">
            <v>0</v>
          </cell>
          <cell r="Y582">
            <v>0</v>
          </cell>
          <cell r="Z582">
            <v>0</v>
          </cell>
          <cell r="AA582">
            <v>0</v>
          </cell>
          <cell r="AB582">
            <v>0</v>
          </cell>
          <cell r="AC582">
            <v>-70647042.159291327</v>
          </cell>
          <cell r="AD582">
            <v>-70816595.060473621</v>
          </cell>
          <cell r="AE582">
            <v>-71063261.498319194</v>
          </cell>
          <cell r="AF582">
            <v>-83336599.781735152</v>
          </cell>
          <cell r="AG582">
            <v>-83603276.901036724</v>
          </cell>
          <cell r="AH582">
            <v>-83879167.714810118</v>
          </cell>
          <cell r="AI582">
            <v>-90285568.683396846</v>
          </cell>
          <cell r="AJ582">
            <v>-90547396.832578689</v>
          </cell>
          <cell r="AK582">
            <v>-90800929.543709889</v>
          </cell>
          <cell r="AL582">
            <v>-103296823.70276019</v>
          </cell>
          <cell r="AM582">
            <v>-103668692.26809013</v>
          </cell>
          <cell r="AN582">
            <v>-103896763.39107992</v>
          </cell>
          <cell r="AO582">
            <v>-1180664</v>
          </cell>
          <cell r="AP582">
            <v>-1360724</v>
          </cell>
          <cell r="AQ582">
            <v>-675376</v>
          </cell>
          <cell r="AR582">
            <v>-1018812</v>
          </cell>
          <cell r="AS582">
            <v>-1136614</v>
          </cell>
          <cell r="AT582">
            <v>-1227858</v>
          </cell>
          <cell r="AU582">
            <v>-432888</v>
          </cell>
          <cell r="AV582">
            <v>-1525726</v>
          </cell>
          <cell r="AW582">
            <v>-3066572</v>
          </cell>
          <cell r="AX582">
            <v>-2966106</v>
          </cell>
          <cell r="AY582">
            <v>595302</v>
          </cell>
          <cell r="AZ582">
            <v>-6203464</v>
          </cell>
          <cell r="BA582" t="str">
            <v>TDATA</v>
          </cell>
        </row>
        <row r="583">
          <cell r="A583" t="str">
            <v>100</v>
          </cell>
          <cell r="B583" t="str">
            <v>BIENES Y SERVICIOS</v>
          </cell>
          <cell r="C583" t="str">
            <v>SERV ADMIN. CONTRATADOS A LA M</v>
          </cell>
          <cell r="D583" t="str">
            <v>09A</v>
          </cell>
          <cell r="E583">
            <v>0</v>
          </cell>
          <cell r="F583">
            <v>-39379151</v>
          </cell>
          <cell r="G583">
            <v>0</v>
          </cell>
          <cell r="H583">
            <v>0</v>
          </cell>
          <cell r="I583">
            <v>0</v>
          </cell>
          <cell r="J583">
            <v>0</v>
          </cell>
          <cell r="K583">
            <v>0</v>
          </cell>
          <cell r="L583">
            <v>0</v>
          </cell>
          <cell r="M583">
            <v>0</v>
          </cell>
          <cell r="N583">
            <v>0</v>
          </cell>
          <cell r="O583">
            <v>0</v>
          </cell>
          <cell r="P583">
            <v>0</v>
          </cell>
          <cell r="Q583">
            <v>0</v>
          </cell>
          <cell r="R583">
            <v>0</v>
          </cell>
          <cell r="S583">
            <v>0</v>
          </cell>
          <cell r="T583">
            <v>0</v>
          </cell>
          <cell r="U583">
            <v>0</v>
          </cell>
          <cell r="V583">
            <v>0</v>
          </cell>
          <cell r="W583">
            <v>0</v>
          </cell>
          <cell r="X583">
            <v>0</v>
          </cell>
          <cell r="Y583">
            <v>0</v>
          </cell>
          <cell r="Z583">
            <v>0</v>
          </cell>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cell r="AS583">
            <v>0</v>
          </cell>
          <cell r="AT583">
            <v>0</v>
          </cell>
          <cell r="AU583">
            <v>0</v>
          </cell>
          <cell r="AV583">
            <v>0</v>
          </cell>
          <cell r="AW583">
            <v>0</v>
          </cell>
          <cell r="AX583">
            <v>0</v>
          </cell>
          <cell r="AY583">
            <v>0</v>
          </cell>
          <cell r="AZ583">
            <v>0</v>
          </cell>
          <cell r="BA583" t="str">
            <v>TELEM</v>
          </cell>
        </row>
        <row r="584">
          <cell r="A584" t="str">
            <v>100</v>
          </cell>
          <cell r="B584" t="str">
            <v>BIENES Y SERVICIOS</v>
          </cell>
          <cell r="C584" t="str">
            <v>SERV ADMIN. CONTRATADOS A LA M</v>
          </cell>
          <cell r="D584" t="str">
            <v>09A</v>
          </cell>
          <cell r="E584">
            <v>-19872922</v>
          </cell>
          <cell r="F584">
            <v>19872922</v>
          </cell>
          <cell r="G584">
            <v>0</v>
          </cell>
          <cell r="H584">
            <v>0</v>
          </cell>
          <cell r="I584">
            <v>0</v>
          </cell>
          <cell r="J584">
            <v>0</v>
          </cell>
          <cell r="K584">
            <v>0</v>
          </cell>
          <cell r="L584">
            <v>0</v>
          </cell>
          <cell r="M584">
            <v>0</v>
          </cell>
          <cell r="N584">
            <v>0</v>
          </cell>
          <cell r="O584">
            <v>0</v>
          </cell>
          <cell r="P584">
            <v>0</v>
          </cell>
          <cell r="Q584">
            <v>0</v>
          </cell>
          <cell r="R584">
            <v>0</v>
          </cell>
          <cell r="S584">
            <v>0</v>
          </cell>
          <cell r="T584">
            <v>0</v>
          </cell>
          <cell r="U584">
            <v>0</v>
          </cell>
          <cell r="V584">
            <v>0</v>
          </cell>
          <cell r="W584">
            <v>0</v>
          </cell>
          <cell r="X584">
            <v>0</v>
          </cell>
          <cell r="Y584">
            <v>0</v>
          </cell>
          <cell r="Z584">
            <v>0</v>
          </cell>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cell r="AS584">
            <v>0</v>
          </cell>
          <cell r="AT584">
            <v>0</v>
          </cell>
          <cell r="AU584">
            <v>0</v>
          </cell>
          <cell r="AV584">
            <v>0</v>
          </cell>
          <cell r="AW584">
            <v>0</v>
          </cell>
          <cell r="AX584">
            <v>0</v>
          </cell>
          <cell r="AY584">
            <v>0</v>
          </cell>
          <cell r="AZ584">
            <v>0</v>
          </cell>
          <cell r="BA584" t="str">
            <v>TELEO</v>
          </cell>
        </row>
        <row r="585">
          <cell r="A585" t="str">
            <v>100</v>
          </cell>
          <cell r="B585" t="str">
            <v>BIENES Y SERVICIOS</v>
          </cell>
          <cell r="C585" t="str">
            <v>SERV ADMIN. CONTRATADOS A LA M</v>
          </cell>
          <cell r="D585" t="str">
            <v>09A</v>
          </cell>
          <cell r="E585">
            <v>-126699737</v>
          </cell>
          <cell r="F585">
            <v>-63749158</v>
          </cell>
          <cell r="G585">
            <v>0</v>
          </cell>
          <cell r="H585">
            <v>0</v>
          </cell>
          <cell r="I585">
            <v>0</v>
          </cell>
          <cell r="J585">
            <v>0</v>
          </cell>
          <cell r="K585">
            <v>0</v>
          </cell>
          <cell r="L585">
            <v>0</v>
          </cell>
          <cell r="M585">
            <v>0</v>
          </cell>
          <cell r="N585">
            <v>0</v>
          </cell>
          <cell r="O585">
            <v>0</v>
          </cell>
          <cell r="P585">
            <v>0</v>
          </cell>
          <cell r="Q585">
            <v>0</v>
          </cell>
          <cell r="R585">
            <v>0</v>
          </cell>
          <cell r="S585">
            <v>0</v>
          </cell>
          <cell r="T585">
            <v>0</v>
          </cell>
          <cell r="U585">
            <v>0</v>
          </cell>
          <cell r="V585">
            <v>0</v>
          </cell>
          <cell r="W585">
            <v>0</v>
          </cell>
          <cell r="X585">
            <v>0</v>
          </cell>
          <cell r="Y585">
            <v>0</v>
          </cell>
          <cell r="Z585">
            <v>0</v>
          </cell>
          <cell r="AA585">
            <v>0</v>
          </cell>
          <cell r="AB585">
            <v>0</v>
          </cell>
          <cell r="AC585">
            <v>-138338400.05047184</v>
          </cell>
          <cell r="AD585">
            <v>-90685919.825831562</v>
          </cell>
          <cell r="AE585">
            <v>-82346527.674682915</v>
          </cell>
          <cell r="AF585">
            <v>-139636554.16973978</v>
          </cell>
          <cell r="AG585">
            <v>-109986713.57157408</v>
          </cell>
          <cell r="AH585">
            <v>-129903132.87416083</v>
          </cell>
          <cell r="AI585">
            <v>-132899980.08041951</v>
          </cell>
          <cell r="AJ585">
            <v>-137159468.08316121</v>
          </cell>
          <cell r="AK585">
            <v>-140618002.21849847</v>
          </cell>
          <cell r="AL585">
            <v>-144938036.37846044</v>
          </cell>
          <cell r="AM585">
            <v>-149788317.75762221</v>
          </cell>
          <cell r="AN585">
            <v>-154835068.83916941</v>
          </cell>
          <cell r="AO585">
            <v>-342181620</v>
          </cell>
          <cell r="AP585">
            <v>-282302730</v>
          </cell>
          <cell r="AQ585">
            <v>-273445712</v>
          </cell>
          <cell r="AR585">
            <v>-268548420</v>
          </cell>
          <cell r="AS585">
            <v>-413442700</v>
          </cell>
          <cell r="AT585">
            <v>-283558930</v>
          </cell>
          <cell r="AU585">
            <v>-248792048</v>
          </cell>
          <cell r="AV585">
            <v>-251808852</v>
          </cell>
          <cell r="AW585">
            <v>-234583228</v>
          </cell>
          <cell r="AX585">
            <v>-286620428</v>
          </cell>
          <cell r="AY585">
            <v>-295516508</v>
          </cell>
          <cell r="AZ585">
            <v>-603532430</v>
          </cell>
          <cell r="BA585" t="str">
            <v>TEMPR</v>
          </cell>
        </row>
        <row r="586">
          <cell r="A586" t="str">
            <v>100</v>
          </cell>
          <cell r="B586" t="str">
            <v>BIENES Y SERVICIOS</v>
          </cell>
          <cell r="C586" t="str">
            <v>SERV RECAUD Y COBRZA TELEF. LO</v>
          </cell>
          <cell r="D586" t="str">
            <v>04E</v>
          </cell>
          <cell r="E586">
            <v>-37095385</v>
          </cell>
          <cell r="F586">
            <v>-63877049</v>
          </cell>
          <cell r="G586">
            <v>0</v>
          </cell>
          <cell r="H586">
            <v>0</v>
          </cell>
          <cell r="I586">
            <v>0</v>
          </cell>
          <cell r="J586">
            <v>0</v>
          </cell>
          <cell r="K586">
            <v>0</v>
          </cell>
          <cell r="L586">
            <v>0</v>
          </cell>
          <cell r="M586">
            <v>0</v>
          </cell>
          <cell r="N586">
            <v>0</v>
          </cell>
          <cell r="O586">
            <v>0</v>
          </cell>
          <cell r="P586">
            <v>0</v>
          </cell>
          <cell r="Q586">
            <v>0</v>
          </cell>
          <cell r="R586">
            <v>0</v>
          </cell>
          <cell r="S586">
            <v>0</v>
          </cell>
          <cell r="T586">
            <v>0</v>
          </cell>
          <cell r="U586">
            <v>0</v>
          </cell>
          <cell r="V586">
            <v>0</v>
          </cell>
          <cell r="W586">
            <v>0</v>
          </cell>
          <cell r="X586">
            <v>0</v>
          </cell>
          <cell r="Y586">
            <v>0</v>
          </cell>
          <cell r="Z586">
            <v>0</v>
          </cell>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cell r="AS586">
            <v>0</v>
          </cell>
          <cell r="AT586">
            <v>0</v>
          </cell>
          <cell r="AU586">
            <v>0</v>
          </cell>
          <cell r="AV586">
            <v>0</v>
          </cell>
          <cell r="AW586">
            <v>0</v>
          </cell>
          <cell r="AX586">
            <v>0</v>
          </cell>
          <cell r="AY586">
            <v>0</v>
          </cell>
          <cell r="AZ586">
            <v>0</v>
          </cell>
          <cell r="BA586" t="str">
            <v>EMPRE</v>
          </cell>
        </row>
        <row r="587">
          <cell r="A587" t="str">
            <v>100</v>
          </cell>
          <cell r="B587" t="str">
            <v>BIENES Y SERVICIOS</v>
          </cell>
          <cell r="C587" t="str">
            <v>SERV RECAUD Y COBRZA TELEF. LO</v>
          </cell>
          <cell r="D587" t="str">
            <v>04E</v>
          </cell>
          <cell r="E587">
            <v>0</v>
          </cell>
          <cell r="F587">
            <v>0</v>
          </cell>
          <cell r="G587">
            <v>0</v>
          </cell>
          <cell r="H587">
            <v>0</v>
          </cell>
          <cell r="I587">
            <v>0</v>
          </cell>
          <cell r="J587">
            <v>0</v>
          </cell>
          <cell r="K587">
            <v>0</v>
          </cell>
          <cell r="L587">
            <v>0</v>
          </cell>
          <cell r="M587">
            <v>0</v>
          </cell>
          <cell r="N587">
            <v>0</v>
          </cell>
          <cell r="O587">
            <v>0</v>
          </cell>
          <cell r="P587">
            <v>0</v>
          </cell>
          <cell r="Q587">
            <v>0</v>
          </cell>
          <cell r="R587">
            <v>0</v>
          </cell>
          <cell r="S587">
            <v>0</v>
          </cell>
          <cell r="T587">
            <v>0</v>
          </cell>
          <cell r="U587">
            <v>0</v>
          </cell>
          <cell r="V587">
            <v>0</v>
          </cell>
          <cell r="W587">
            <v>0</v>
          </cell>
          <cell r="X587">
            <v>0</v>
          </cell>
          <cell r="Y587">
            <v>0</v>
          </cell>
          <cell r="Z587">
            <v>0</v>
          </cell>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-280300</v>
          </cell>
          <cell r="AQ587">
            <v>280300</v>
          </cell>
          <cell r="AR587">
            <v>0</v>
          </cell>
          <cell r="AS587">
            <v>0</v>
          </cell>
          <cell r="AT587">
            <v>0</v>
          </cell>
          <cell r="AU587">
            <v>0</v>
          </cell>
          <cell r="AV587">
            <v>0</v>
          </cell>
          <cell r="AW587">
            <v>0</v>
          </cell>
          <cell r="AX587">
            <v>0</v>
          </cell>
          <cell r="AY587">
            <v>0</v>
          </cell>
          <cell r="AZ587">
            <v>0</v>
          </cell>
          <cell r="BA587" t="str">
            <v>INTER</v>
          </cell>
        </row>
        <row r="588">
          <cell r="A588" t="str">
            <v>100</v>
          </cell>
          <cell r="B588" t="str">
            <v>BIENES Y SERVICIOS</v>
          </cell>
          <cell r="C588" t="str">
            <v>SERV RECAUD Y COBRZA TELEF. LO</v>
          </cell>
          <cell r="D588" t="str">
            <v>04E</v>
          </cell>
          <cell r="E588">
            <v>0</v>
          </cell>
          <cell r="F588">
            <v>0</v>
          </cell>
          <cell r="G588">
            <v>0</v>
          </cell>
          <cell r="H588">
            <v>0</v>
          </cell>
          <cell r="I588">
            <v>0</v>
          </cell>
          <cell r="J588">
            <v>0</v>
          </cell>
          <cell r="K588">
            <v>0</v>
          </cell>
          <cell r="L588">
            <v>0</v>
          </cell>
          <cell r="M588">
            <v>0</v>
          </cell>
          <cell r="N588">
            <v>0</v>
          </cell>
          <cell r="O588">
            <v>0</v>
          </cell>
          <cell r="P588">
            <v>0</v>
          </cell>
          <cell r="Q588">
            <v>0</v>
          </cell>
          <cell r="R588">
            <v>0</v>
          </cell>
          <cell r="S588">
            <v>0</v>
          </cell>
          <cell r="T588">
            <v>0</v>
          </cell>
          <cell r="U588">
            <v>0</v>
          </cell>
          <cell r="V588">
            <v>0</v>
          </cell>
          <cell r="W588">
            <v>0</v>
          </cell>
          <cell r="X588">
            <v>0</v>
          </cell>
          <cell r="Y588">
            <v>0</v>
          </cell>
          <cell r="Z588">
            <v>0</v>
          </cell>
          <cell r="AA588">
            <v>0</v>
          </cell>
          <cell r="AB588">
            <v>0</v>
          </cell>
          <cell r="AC588">
            <v>-5956748.7723870976</v>
          </cell>
          <cell r="AD588">
            <v>-5971044.9694408253</v>
          </cell>
          <cell r="AE588">
            <v>-5993166.5255333157</v>
          </cell>
          <cell r="AF588">
            <v>-7216239.7301144162</v>
          </cell>
          <cell r="AG588">
            <v>-7239331.6972507844</v>
          </cell>
          <cell r="AH588">
            <v>-7263221.4918517116</v>
          </cell>
          <cell r="AI588">
            <v>-7899853.7504447531</v>
          </cell>
          <cell r="AJ588">
            <v>-7922763.3263210421</v>
          </cell>
          <cell r="AK588">
            <v>-7944947.0636347393</v>
          </cell>
          <cell r="AL588">
            <v>-9191213.2696950901</v>
          </cell>
          <cell r="AM588">
            <v>-9224301.6374659929</v>
          </cell>
          <cell r="AN588">
            <v>-9244595.1010684185</v>
          </cell>
          <cell r="AO588">
            <v>0</v>
          </cell>
          <cell r="AP588">
            <v>0</v>
          </cell>
          <cell r="AQ588">
            <v>0</v>
          </cell>
          <cell r="AR588">
            <v>0</v>
          </cell>
          <cell r="AS588">
            <v>0</v>
          </cell>
          <cell r="AT588">
            <v>0</v>
          </cell>
          <cell r="AU588">
            <v>0</v>
          </cell>
          <cell r="AV588">
            <v>0</v>
          </cell>
          <cell r="AW588">
            <v>0</v>
          </cell>
          <cell r="AX588">
            <v>0</v>
          </cell>
          <cell r="AY588">
            <v>0</v>
          </cell>
          <cell r="AZ588">
            <v>0</v>
          </cell>
          <cell r="BA588" t="str">
            <v>TDATA</v>
          </cell>
        </row>
        <row r="589">
          <cell r="A589" t="str">
            <v>100</v>
          </cell>
          <cell r="B589" t="str">
            <v>BIENES Y SERVICIOS</v>
          </cell>
          <cell r="C589" t="str">
            <v>SERV RECAUD Y COBRZA TELEF. LO</v>
          </cell>
          <cell r="D589" t="str">
            <v>04E</v>
          </cell>
          <cell r="E589">
            <v>0</v>
          </cell>
          <cell r="F589">
            <v>-4725032</v>
          </cell>
          <cell r="G589">
            <v>0</v>
          </cell>
          <cell r="H589">
            <v>0</v>
          </cell>
          <cell r="I589">
            <v>0</v>
          </cell>
          <cell r="J589">
            <v>0</v>
          </cell>
          <cell r="K589">
            <v>0</v>
          </cell>
          <cell r="L589">
            <v>0</v>
          </cell>
          <cell r="M589">
            <v>0</v>
          </cell>
          <cell r="N589">
            <v>0</v>
          </cell>
          <cell r="O589">
            <v>0</v>
          </cell>
          <cell r="P589">
            <v>0</v>
          </cell>
          <cell r="Q589">
            <v>0</v>
          </cell>
          <cell r="R589">
            <v>0</v>
          </cell>
          <cell r="S589">
            <v>0</v>
          </cell>
          <cell r="T589">
            <v>0</v>
          </cell>
          <cell r="U589">
            <v>0</v>
          </cell>
          <cell r="V589">
            <v>0</v>
          </cell>
          <cell r="W589">
            <v>0</v>
          </cell>
          <cell r="X589">
            <v>0</v>
          </cell>
          <cell r="Y589">
            <v>0</v>
          </cell>
          <cell r="Z589">
            <v>0</v>
          </cell>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cell r="AS589">
            <v>0</v>
          </cell>
          <cell r="AT589">
            <v>0</v>
          </cell>
          <cell r="AU589">
            <v>0</v>
          </cell>
          <cell r="AV589">
            <v>0</v>
          </cell>
          <cell r="AW589">
            <v>0</v>
          </cell>
          <cell r="AX589">
            <v>0</v>
          </cell>
          <cell r="AY589">
            <v>0</v>
          </cell>
          <cell r="AZ589">
            <v>0</v>
          </cell>
          <cell r="BA589" t="str">
            <v>TELEM</v>
          </cell>
        </row>
        <row r="590">
          <cell r="A590" t="str">
            <v>100</v>
          </cell>
          <cell r="B590" t="str">
            <v>BIENES Y SERVICIOS</v>
          </cell>
          <cell r="C590" t="str">
            <v>SERV RECAUD Y COBRZA TELEF. LO</v>
          </cell>
          <cell r="D590" t="str">
            <v>04E</v>
          </cell>
          <cell r="E590">
            <v>-37095385</v>
          </cell>
          <cell r="F590">
            <v>-63877049</v>
          </cell>
          <cell r="G590">
            <v>0</v>
          </cell>
          <cell r="H590">
            <v>0</v>
          </cell>
          <cell r="I590">
            <v>0</v>
          </cell>
          <cell r="J590">
            <v>0</v>
          </cell>
          <cell r="K590">
            <v>0</v>
          </cell>
          <cell r="L590">
            <v>0</v>
          </cell>
          <cell r="M590">
            <v>0</v>
          </cell>
          <cell r="N590">
            <v>0</v>
          </cell>
          <cell r="O590">
            <v>0</v>
          </cell>
          <cell r="P590">
            <v>0</v>
          </cell>
          <cell r="Q590">
            <v>0</v>
          </cell>
          <cell r="R590">
            <v>0</v>
          </cell>
          <cell r="S590">
            <v>0</v>
          </cell>
          <cell r="T590">
            <v>0</v>
          </cell>
          <cell r="U590">
            <v>0</v>
          </cell>
          <cell r="V590">
            <v>0</v>
          </cell>
          <cell r="W590">
            <v>0</v>
          </cell>
          <cell r="X590">
            <v>0</v>
          </cell>
          <cell r="Y590">
            <v>0</v>
          </cell>
          <cell r="Z590">
            <v>0</v>
          </cell>
          <cell r="AA590">
            <v>0</v>
          </cell>
          <cell r="AB590">
            <v>0</v>
          </cell>
          <cell r="AC590">
            <v>-109098042.86223985</v>
          </cell>
          <cell r="AD590">
            <v>-1022530.4619820062</v>
          </cell>
          <cell r="AE590">
            <v>-70947854.631707191</v>
          </cell>
          <cell r="AF590">
            <v>-65155075.016999662</v>
          </cell>
          <cell r="AG590">
            <v>-31611482.858966809</v>
          </cell>
          <cell r="AH590">
            <v>-489206.05974433775</v>
          </cell>
          <cell r="AI590">
            <v>-24354917.943072416</v>
          </cell>
          <cell r="AJ590">
            <v>-26608674.426104598</v>
          </cell>
          <cell r="AK590">
            <v>-28017337.650222573</v>
          </cell>
          <cell r="AL590">
            <v>-29506459.146331895</v>
          </cell>
          <cell r="AM590">
            <v>-31093316.51922163</v>
          </cell>
          <cell r="AN590">
            <v>-32719807.906342112</v>
          </cell>
          <cell r="AO590">
            <v>-241901122</v>
          </cell>
          <cell r="AP590">
            <v>-13315810</v>
          </cell>
          <cell r="AQ590">
            <v>-145536256</v>
          </cell>
          <cell r="AR590">
            <v>-143246250</v>
          </cell>
          <cell r="AS590">
            <v>-69277524</v>
          </cell>
          <cell r="AT590">
            <v>-17948006</v>
          </cell>
          <cell r="AU590">
            <v>-80797686</v>
          </cell>
          <cell r="AV590">
            <v>-63123858</v>
          </cell>
          <cell r="AW590">
            <v>-61823880</v>
          </cell>
          <cell r="AX590">
            <v>-57416786</v>
          </cell>
          <cell r="AY590">
            <v>-66387714</v>
          </cell>
          <cell r="AZ590">
            <v>-143984072</v>
          </cell>
          <cell r="BA590" t="str">
            <v>TEMPR</v>
          </cell>
        </row>
        <row r="591">
          <cell r="A591" t="str">
            <v>100</v>
          </cell>
          <cell r="B591" t="str">
            <v>BIENES Y SERVICIOS</v>
          </cell>
          <cell r="C591" t="str">
            <v>SERVICIO MULTIPORTADOR CONTRAT</v>
          </cell>
          <cell r="D591" t="str">
            <v>04C</v>
          </cell>
          <cell r="E591">
            <v>0</v>
          </cell>
          <cell r="F591">
            <v>0</v>
          </cell>
          <cell r="G591">
            <v>0</v>
          </cell>
          <cell r="H591">
            <v>0</v>
          </cell>
          <cell r="I591">
            <v>0</v>
          </cell>
          <cell r="J591">
            <v>0</v>
          </cell>
          <cell r="K591">
            <v>0</v>
          </cell>
          <cell r="L591">
            <v>0</v>
          </cell>
          <cell r="M591">
            <v>0</v>
          </cell>
          <cell r="N591">
            <v>0</v>
          </cell>
          <cell r="O591">
            <v>0</v>
          </cell>
          <cell r="P591">
            <v>0</v>
          </cell>
          <cell r="Q591">
            <v>0</v>
          </cell>
          <cell r="R591">
            <v>0</v>
          </cell>
          <cell r="S591">
            <v>0</v>
          </cell>
          <cell r="T591">
            <v>0</v>
          </cell>
          <cell r="U591">
            <v>0</v>
          </cell>
          <cell r="V591">
            <v>0</v>
          </cell>
          <cell r="W591">
            <v>0</v>
          </cell>
          <cell r="X591">
            <v>0</v>
          </cell>
          <cell r="Y591">
            <v>0</v>
          </cell>
          <cell r="Z591">
            <v>0</v>
          </cell>
          <cell r="AA591">
            <v>0</v>
          </cell>
          <cell r="AB591">
            <v>0</v>
          </cell>
          <cell r="AC591">
            <v>-9463507.5213255864</v>
          </cell>
          <cell r="AD591">
            <v>-15591653.179622147</v>
          </cell>
          <cell r="AE591">
            <v>-3934232.9995917245</v>
          </cell>
          <cell r="AF591">
            <v>-16770139.614825331</v>
          </cell>
          <cell r="AG591">
            <v>-24382471.486470036</v>
          </cell>
          <cell r="AH591">
            <v>-13236718.249968331</v>
          </cell>
          <cell r="AI591">
            <v>-13948588.957451625</v>
          </cell>
          <cell r="AJ591">
            <v>-14688491.858699644</v>
          </cell>
          <cell r="AK591">
            <v>-15466100.61769921</v>
          </cell>
          <cell r="AL591">
            <v>-16288123.865529923</v>
          </cell>
          <cell r="AM591">
            <v>-17164099.167018123</v>
          </cell>
          <cell r="AN591">
            <v>-18066331.448115088</v>
          </cell>
          <cell r="AO591">
            <v>0</v>
          </cell>
          <cell r="AP591">
            <v>0</v>
          </cell>
          <cell r="AQ591">
            <v>0</v>
          </cell>
          <cell r="AR591">
            <v>0</v>
          </cell>
          <cell r="AS591">
            <v>0</v>
          </cell>
          <cell r="AT591">
            <v>0</v>
          </cell>
          <cell r="AU591">
            <v>0</v>
          </cell>
          <cell r="AV591">
            <v>0</v>
          </cell>
          <cell r="AW591">
            <v>0</v>
          </cell>
          <cell r="AX591">
            <v>0</v>
          </cell>
          <cell r="AY591">
            <v>0</v>
          </cell>
          <cell r="AZ591">
            <v>0</v>
          </cell>
          <cell r="BA591" t="str">
            <v>TEMPR</v>
          </cell>
        </row>
        <row r="592">
          <cell r="A592" t="str">
            <v>100</v>
          </cell>
          <cell r="B592" t="str">
            <v>BIENES Y SERVICIOS</v>
          </cell>
          <cell r="C592" t="str">
            <v>SERVICIOS DOMICILIARIOS</v>
          </cell>
          <cell r="D592" t="str">
            <v>036</v>
          </cell>
          <cell r="E592">
            <v>-50240695</v>
          </cell>
          <cell r="F592">
            <v>0</v>
          </cell>
          <cell r="G592">
            <v>0</v>
          </cell>
          <cell r="H592">
            <v>0</v>
          </cell>
          <cell r="I592">
            <v>0</v>
          </cell>
          <cell r="J592">
            <v>0</v>
          </cell>
          <cell r="K592">
            <v>0</v>
          </cell>
          <cell r="L592">
            <v>0</v>
          </cell>
          <cell r="M592">
            <v>0</v>
          </cell>
          <cell r="N592">
            <v>0</v>
          </cell>
          <cell r="O592">
            <v>0</v>
          </cell>
          <cell r="P592">
            <v>0</v>
          </cell>
          <cell r="Q592">
            <v>0</v>
          </cell>
          <cell r="R592">
            <v>0</v>
          </cell>
          <cell r="S592">
            <v>0</v>
          </cell>
          <cell r="T592">
            <v>0</v>
          </cell>
          <cell r="U592">
            <v>0</v>
          </cell>
          <cell r="V592">
            <v>0</v>
          </cell>
          <cell r="W592">
            <v>0</v>
          </cell>
          <cell r="X592">
            <v>0</v>
          </cell>
          <cell r="Y592">
            <v>0</v>
          </cell>
          <cell r="Z592">
            <v>0</v>
          </cell>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cell r="AS592">
            <v>0</v>
          </cell>
          <cell r="AT592">
            <v>0</v>
          </cell>
          <cell r="AU592">
            <v>0</v>
          </cell>
          <cell r="AV592">
            <v>0</v>
          </cell>
          <cell r="AW592">
            <v>0</v>
          </cell>
          <cell r="AX592">
            <v>0</v>
          </cell>
          <cell r="AY592">
            <v>0</v>
          </cell>
          <cell r="AZ592">
            <v>0</v>
          </cell>
          <cell r="BA592" t="str">
            <v>DATA</v>
          </cell>
        </row>
        <row r="593">
          <cell r="A593" t="str">
            <v>100</v>
          </cell>
          <cell r="B593" t="str">
            <v>BIENES Y SERVICIOS</v>
          </cell>
          <cell r="C593" t="str">
            <v>SERVICIOS DOMICILIARIOS</v>
          </cell>
          <cell r="D593" t="str">
            <v>036</v>
          </cell>
          <cell r="E593">
            <v>-117228818</v>
          </cell>
          <cell r="F593">
            <v>-52548633</v>
          </cell>
          <cell r="G593">
            <v>0</v>
          </cell>
          <cell r="H593">
            <v>0</v>
          </cell>
          <cell r="I593">
            <v>0</v>
          </cell>
          <cell r="J593">
            <v>0</v>
          </cell>
          <cell r="K593">
            <v>0</v>
          </cell>
          <cell r="L593">
            <v>0</v>
          </cell>
          <cell r="M593">
            <v>0</v>
          </cell>
          <cell r="N593">
            <v>0</v>
          </cell>
          <cell r="O593">
            <v>0</v>
          </cell>
          <cell r="P593">
            <v>0</v>
          </cell>
          <cell r="Q593">
            <v>0</v>
          </cell>
          <cell r="R593">
            <v>0</v>
          </cell>
          <cell r="S593">
            <v>0</v>
          </cell>
          <cell r="T593">
            <v>0</v>
          </cell>
          <cell r="U593">
            <v>0</v>
          </cell>
          <cell r="V593">
            <v>0</v>
          </cell>
          <cell r="W593">
            <v>0</v>
          </cell>
          <cell r="X593">
            <v>0</v>
          </cell>
          <cell r="Y593">
            <v>0</v>
          </cell>
          <cell r="Z593">
            <v>0</v>
          </cell>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cell r="AS593">
            <v>0</v>
          </cell>
          <cell r="AT593">
            <v>0</v>
          </cell>
          <cell r="AU593">
            <v>0</v>
          </cell>
          <cell r="AV593">
            <v>0</v>
          </cell>
          <cell r="AW593">
            <v>0</v>
          </cell>
          <cell r="AX593">
            <v>0</v>
          </cell>
          <cell r="AY593">
            <v>0</v>
          </cell>
          <cell r="AZ593">
            <v>0</v>
          </cell>
          <cell r="BA593" t="str">
            <v>EMPRE</v>
          </cell>
        </row>
        <row r="594">
          <cell r="A594" t="str">
            <v>100</v>
          </cell>
          <cell r="B594" t="str">
            <v>BIENES Y SERVICIOS</v>
          </cell>
          <cell r="C594" t="str">
            <v>SERVICIOS DOMICILIARIOS</v>
          </cell>
          <cell r="D594" t="str">
            <v>036</v>
          </cell>
          <cell r="E594">
            <v>-842251</v>
          </cell>
          <cell r="F594">
            <v>-1300000</v>
          </cell>
          <cell r="G594">
            <v>0</v>
          </cell>
          <cell r="H594">
            <v>0</v>
          </cell>
          <cell r="I594">
            <v>0</v>
          </cell>
          <cell r="J594">
            <v>0</v>
          </cell>
          <cell r="K594">
            <v>0</v>
          </cell>
          <cell r="L594">
            <v>0</v>
          </cell>
          <cell r="M594">
            <v>0</v>
          </cell>
          <cell r="N594">
            <v>0</v>
          </cell>
          <cell r="O594">
            <v>0</v>
          </cell>
          <cell r="P594">
            <v>0</v>
          </cell>
          <cell r="Q594">
            <v>0</v>
          </cell>
          <cell r="R594">
            <v>0</v>
          </cell>
          <cell r="S594">
            <v>0</v>
          </cell>
          <cell r="T594">
            <v>0</v>
          </cell>
          <cell r="U594">
            <v>0</v>
          </cell>
          <cell r="V594">
            <v>0</v>
          </cell>
          <cell r="W594">
            <v>0</v>
          </cell>
          <cell r="X594">
            <v>0</v>
          </cell>
          <cell r="Y594">
            <v>0</v>
          </cell>
          <cell r="Z594">
            <v>0</v>
          </cell>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-4956258</v>
          </cell>
          <cell r="AP594">
            <v>-4460492</v>
          </cell>
          <cell r="AQ594">
            <v>-7121274</v>
          </cell>
          <cell r="AR594">
            <v>-4428254</v>
          </cell>
          <cell r="AS594">
            <v>-3158232</v>
          </cell>
          <cell r="AT594">
            <v>0</v>
          </cell>
          <cell r="AU594">
            <v>-3030326</v>
          </cell>
          <cell r="AV594">
            <v>-5114184</v>
          </cell>
          <cell r="AW594">
            <v>-7621094</v>
          </cell>
          <cell r="AX594">
            <v>-7565318</v>
          </cell>
          <cell r="AY594">
            <v>-1860668</v>
          </cell>
          <cell r="AZ594">
            <v>-4714596</v>
          </cell>
          <cell r="BA594" t="str">
            <v>INFOE</v>
          </cell>
        </row>
        <row r="595">
          <cell r="A595" t="str">
            <v>100</v>
          </cell>
          <cell r="B595" t="str">
            <v>BIENES Y SERVICIOS</v>
          </cell>
          <cell r="C595" t="str">
            <v>SERVICIOS DOMICILIARIOS</v>
          </cell>
          <cell r="D595" t="str">
            <v>036</v>
          </cell>
          <cell r="E595">
            <v>0</v>
          </cell>
          <cell r="F595">
            <v>0</v>
          </cell>
          <cell r="G595">
            <v>0</v>
          </cell>
          <cell r="H595">
            <v>0</v>
          </cell>
          <cell r="I595">
            <v>0</v>
          </cell>
          <cell r="J595">
            <v>0</v>
          </cell>
          <cell r="K595">
            <v>0</v>
          </cell>
          <cell r="L595">
            <v>0</v>
          </cell>
          <cell r="M595">
            <v>0</v>
          </cell>
          <cell r="N595">
            <v>0</v>
          </cell>
          <cell r="O595">
            <v>0</v>
          </cell>
          <cell r="P595">
            <v>0</v>
          </cell>
          <cell r="Q595">
            <v>0</v>
          </cell>
          <cell r="R595">
            <v>0</v>
          </cell>
          <cell r="S595">
            <v>0</v>
          </cell>
          <cell r="T595">
            <v>0</v>
          </cell>
          <cell r="U595">
            <v>0</v>
          </cell>
          <cell r="V595">
            <v>0</v>
          </cell>
          <cell r="W595">
            <v>0</v>
          </cell>
          <cell r="X595">
            <v>0</v>
          </cell>
          <cell r="Y595">
            <v>0</v>
          </cell>
          <cell r="Z595">
            <v>0</v>
          </cell>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-5420</v>
          </cell>
          <cell r="AQ595">
            <v>5420</v>
          </cell>
          <cell r="AR595">
            <v>0</v>
          </cell>
          <cell r="AS595">
            <v>0</v>
          </cell>
          <cell r="AT595">
            <v>0</v>
          </cell>
          <cell r="AU595">
            <v>0</v>
          </cell>
          <cell r="AV595">
            <v>0</v>
          </cell>
          <cell r="AW595">
            <v>0</v>
          </cell>
          <cell r="AX595">
            <v>0</v>
          </cell>
          <cell r="AY595">
            <v>0</v>
          </cell>
          <cell r="AZ595">
            <v>0</v>
          </cell>
          <cell r="BA595" t="str">
            <v>INTER</v>
          </cell>
        </row>
        <row r="596">
          <cell r="A596" t="str">
            <v>100</v>
          </cell>
          <cell r="B596" t="str">
            <v>BIENES Y SERVICIOS</v>
          </cell>
          <cell r="C596" t="str">
            <v>SERVICIOS DOMICILIARIOS</v>
          </cell>
          <cell r="D596" t="str">
            <v>036</v>
          </cell>
          <cell r="E596">
            <v>-363433</v>
          </cell>
          <cell r="F596">
            <v>0</v>
          </cell>
          <cell r="G596">
            <v>0</v>
          </cell>
          <cell r="H596">
            <v>0</v>
          </cell>
          <cell r="I596">
            <v>0</v>
          </cell>
          <cell r="J596">
            <v>0</v>
          </cell>
          <cell r="K596">
            <v>0</v>
          </cell>
          <cell r="L596">
            <v>0</v>
          </cell>
          <cell r="M596">
            <v>0</v>
          </cell>
          <cell r="N596">
            <v>0</v>
          </cell>
          <cell r="O596">
            <v>0</v>
          </cell>
          <cell r="P596">
            <v>0</v>
          </cell>
          <cell r="Q596">
            <v>0</v>
          </cell>
          <cell r="R596">
            <v>0</v>
          </cell>
          <cell r="S596">
            <v>0</v>
          </cell>
          <cell r="T596">
            <v>0</v>
          </cell>
          <cell r="U596">
            <v>0</v>
          </cell>
          <cell r="V596">
            <v>0</v>
          </cell>
          <cell r="W596">
            <v>0</v>
          </cell>
          <cell r="X596">
            <v>0</v>
          </cell>
          <cell r="Y596">
            <v>0</v>
          </cell>
          <cell r="Z596">
            <v>0</v>
          </cell>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-928824</v>
          </cell>
          <cell r="AP596">
            <v>-1018212</v>
          </cell>
          <cell r="AQ596">
            <v>-857014</v>
          </cell>
          <cell r="AR596">
            <v>-942358</v>
          </cell>
          <cell r="AS596">
            <v>-916922</v>
          </cell>
          <cell r="AT596">
            <v>-1256448</v>
          </cell>
          <cell r="AU596">
            <v>0</v>
          </cell>
          <cell r="AV596">
            <v>-1783716</v>
          </cell>
          <cell r="AW596">
            <v>-752032</v>
          </cell>
          <cell r="AX596">
            <v>-793196</v>
          </cell>
          <cell r="AY596">
            <v>-791866</v>
          </cell>
          <cell r="AZ596">
            <v>-690390</v>
          </cell>
          <cell r="BA596" t="str">
            <v>PANAL</v>
          </cell>
        </row>
        <row r="597">
          <cell r="A597" t="str">
            <v>100</v>
          </cell>
          <cell r="B597" t="str">
            <v>BIENES Y SERVICIOS</v>
          </cell>
          <cell r="C597" t="str">
            <v>SERVICIOS DOMICILIARIOS</v>
          </cell>
          <cell r="D597" t="str">
            <v>036</v>
          </cell>
          <cell r="E597">
            <v>-18657932</v>
          </cell>
          <cell r="F597">
            <v>-3051125</v>
          </cell>
          <cell r="G597">
            <v>0</v>
          </cell>
          <cell r="H597">
            <v>0</v>
          </cell>
          <cell r="I597">
            <v>0</v>
          </cell>
          <cell r="J597">
            <v>0</v>
          </cell>
          <cell r="K597">
            <v>0</v>
          </cell>
          <cell r="L597">
            <v>0</v>
          </cell>
          <cell r="M597">
            <v>0</v>
          </cell>
          <cell r="N597">
            <v>0</v>
          </cell>
          <cell r="O597">
            <v>0</v>
          </cell>
          <cell r="P597">
            <v>0</v>
          </cell>
          <cell r="Q597">
            <v>0</v>
          </cell>
          <cell r="R597">
            <v>0</v>
          </cell>
          <cell r="S597">
            <v>0</v>
          </cell>
          <cell r="T597">
            <v>0</v>
          </cell>
          <cell r="U597">
            <v>0</v>
          </cell>
          <cell r="V597">
            <v>0</v>
          </cell>
          <cell r="W597">
            <v>0</v>
          </cell>
          <cell r="X597">
            <v>0</v>
          </cell>
          <cell r="Y597">
            <v>0</v>
          </cell>
          <cell r="Z597">
            <v>0</v>
          </cell>
          <cell r="AA597">
            <v>0</v>
          </cell>
          <cell r="AB597">
            <v>0</v>
          </cell>
          <cell r="AC597">
            <v>-12751569.753434733</v>
          </cell>
          <cell r="AD597">
            <v>-12782173.520842973</v>
          </cell>
          <cell r="AE597">
            <v>-12821215.649961695</v>
          </cell>
          <cell r="AF597">
            <v>-14329422.494470293</v>
          </cell>
          <cell r="AG597">
            <v>-14375276.646452602</v>
          </cell>
          <cell r="AH597">
            <v>-14422715.059385894</v>
          </cell>
          <cell r="AI597">
            <v>-15216665.128672415</v>
          </cell>
          <cell r="AJ597">
            <v>-15260793.457545564</v>
          </cell>
          <cell r="AK597">
            <v>-15303523.679226689</v>
          </cell>
          <cell r="AL597">
            <v>-16835267.915112335</v>
          </cell>
          <cell r="AM597">
            <v>-16895874.879606739</v>
          </cell>
          <cell r="AN597">
            <v>-16933045.804341871</v>
          </cell>
          <cell r="AO597">
            <v>0</v>
          </cell>
          <cell r="AP597">
            <v>-1699334</v>
          </cell>
          <cell r="AQ597">
            <v>720612</v>
          </cell>
          <cell r="AR597">
            <v>892112</v>
          </cell>
          <cell r="AS597">
            <v>86610</v>
          </cell>
          <cell r="AT597">
            <v>-338072</v>
          </cell>
          <cell r="AU597">
            <v>-258206</v>
          </cell>
          <cell r="AV597">
            <v>-915364</v>
          </cell>
          <cell r="AW597">
            <v>-952708</v>
          </cell>
          <cell r="AX597">
            <v>-2140264</v>
          </cell>
          <cell r="AY597">
            <v>-2167308</v>
          </cell>
          <cell r="AZ597">
            <v>-89975120</v>
          </cell>
          <cell r="BA597" t="str">
            <v>TDATA</v>
          </cell>
        </row>
        <row r="598">
          <cell r="A598" t="str">
            <v>100</v>
          </cell>
          <cell r="B598" t="str">
            <v>BIENES Y SERVICIOS</v>
          </cell>
          <cell r="C598" t="str">
            <v>SERVICIOS DOMICILIARIOS</v>
          </cell>
          <cell r="D598" t="str">
            <v>036</v>
          </cell>
          <cell r="E598">
            <v>-2559136</v>
          </cell>
          <cell r="F598">
            <v>-1265786</v>
          </cell>
          <cell r="G598">
            <v>0</v>
          </cell>
          <cell r="H598">
            <v>0</v>
          </cell>
          <cell r="I598">
            <v>0</v>
          </cell>
          <cell r="J598">
            <v>0</v>
          </cell>
          <cell r="K598">
            <v>0</v>
          </cell>
          <cell r="L598">
            <v>0</v>
          </cell>
          <cell r="M598">
            <v>0</v>
          </cell>
          <cell r="N598">
            <v>0</v>
          </cell>
          <cell r="O598">
            <v>0</v>
          </cell>
          <cell r="P598">
            <v>0</v>
          </cell>
          <cell r="Q598">
            <v>0</v>
          </cell>
          <cell r="R598">
            <v>0</v>
          </cell>
          <cell r="S598">
            <v>0</v>
          </cell>
          <cell r="T598">
            <v>0</v>
          </cell>
          <cell r="U598">
            <v>0</v>
          </cell>
          <cell r="V598">
            <v>0</v>
          </cell>
          <cell r="W598">
            <v>0</v>
          </cell>
          <cell r="X598">
            <v>0</v>
          </cell>
          <cell r="Y598">
            <v>0</v>
          </cell>
          <cell r="Z598">
            <v>0</v>
          </cell>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cell r="AS598">
            <v>0</v>
          </cell>
          <cell r="AT598">
            <v>0</v>
          </cell>
          <cell r="AU598">
            <v>0</v>
          </cell>
          <cell r="AV598">
            <v>0</v>
          </cell>
          <cell r="AW598">
            <v>0</v>
          </cell>
          <cell r="AX598">
            <v>-1056102</v>
          </cell>
          <cell r="AY598">
            <v>-1049260</v>
          </cell>
          <cell r="AZ598">
            <v>-96982</v>
          </cell>
          <cell r="BA598" t="str">
            <v>TDCTA</v>
          </cell>
        </row>
        <row r="599">
          <cell r="A599" t="str">
            <v>100</v>
          </cell>
          <cell r="B599" t="str">
            <v>BIENES Y SERVICIOS</v>
          </cell>
          <cell r="C599" t="str">
            <v>SERVICIOS DOMICILIARIOS</v>
          </cell>
          <cell r="D599" t="str">
            <v>036</v>
          </cell>
          <cell r="E599">
            <v>-250221</v>
          </cell>
          <cell r="F599">
            <v>0</v>
          </cell>
          <cell r="G599">
            <v>0</v>
          </cell>
          <cell r="H599">
            <v>0</v>
          </cell>
          <cell r="I599">
            <v>0</v>
          </cell>
          <cell r="J599">
            <v>0</v>
          </cell>
          <cell r="K599">
            <v>0</v>
          </cell>
          <cell r="L599">
            <v>0</v>
          </cell>
          <cell r="M599">
            <v>0</v>
          </cell>
          <cell r="N599">
            <v>0</v>
          </cell>
          <cell r="O599">
            <v>0</v>
          </cell>
          <cell r="P599">
            <v>0</v>
          </cell>
          <cell r="Q599">
            <v>0</v>
          </cell>
          <cell r="R599">
            <v>0</v>
          </cell>
          <cell r="S599">
            <v>0</v>
          </cell>
          <cell r="T599">
            <v>0</v>
          </cell>
          <cell r="U599">
            <v>0</v>
          </cell>
          <cell r="V599">
            <v>0</v>
          </cell>
          <cell r="W599">
            <v>0</v>
          </cell>
          <cell r="X599">
            <v>0</v>
          </cell>
          <cell r="Y599">
            <v>0</v>
          </cell>
          <cell r="Z599">
            <v>0</v>
          </cell>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-1006558</v>
          </cell>
          <cell r="AQ599">
            <v>-539450</v>
          </cell>
          <cell r="AR599">
            <v>-1123710</v>
          </cell>
          <cell r="AS599">
            <v>-9315360</v>
          </cell>
          <cell r="AT599">
            <v>-300006</v>
          </cell>
          <cell r="AU599">
            <v>-178596</v>
          </cell>
          <cell r="AV599">
            <v>-178834</v>
          </cell>
          <cell r="AW599">
            <v>-671040</v>
          </cell>
          <cell r="AX599">
            <v>-638058</v>
          </cell>
          <cell r="AY599">
            <v>-552778</v>
          </cell>
          <cell r="AZ599">
            <v>-503494</v>
          </cell>
          <cell r="BA599" t="str">
            <v>TECNO</v>
          </cell>
        </row>
        <row r="600">
          <cell r="A600" t="str">
            <v>100</v>
          </cell>
          <cell r="B600" t="str">
            <v>BIENES Y SERVICIOS</v>
          </cell>
          <cell r="C600" t="str">
            <v>SERVICIOS DOMICILIARIOS</v>
          </cell>
          <cell r="D600" t="str">
            <v>036</v>
          </cell>
          <cell r="E600">
            <v>0</v>
          </cell>
          <cell r="F600">
            <v>-8183</v>
          </cell>
          <cell r="G600">
            <v>0</v>
          </cell>
          <cell r="H600">
            <v>0</v>
          </cell>
          <cell r="I600">
            <v>0</v>
          </cell>
          <cell r="J600">
            <v>0</v>
          </cell>
          <cell r="K600">
            <v>0</v>
          </cell>
          <cell r="L600">
            <v>0</v>
          </cell>
          <cell r="M600">
            <v>0</v>
          </cell>
          <cell r="N600">
            <v>0</v>
          </cell>
          <cell r="O600">
            <v>0</v>
          </cell>
          <cell r="P600">
            <v>0</v>
          </cell>
          <cell r="Q600">
            <v>0</v>
          </cell>
          <cell r="R600">
            <v>0</v>
          </cell>
          <cell r="S600">
            <v>0</v>
          </cell>
          <cell r="T600">
            <v>0</v>
          </cell>
          <cell r="U600">
            <v>0</v>
          </cell>
          <cell r="V600">
            <v>0</v>
          </cell>
          <cell r="W600">
            <v>0</v>
          </cell>
          <cell r="X600">
            <v>0</v>
          </cell>
          <cell r="Y600">
            <v>0</v>
          </cell>
          <cell r="Z600">
            <v>0</v>
          </cell>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cell r="AS600">
            <v>0</v>
          </cell>
          <cell r="AT600">
            <v>0</v>
          </cell>
          <cell r="AU600">
            <v>0</v>
          </cell>
          <cell r="AV600">
            <v>0</v>
          </cell>
          <cell r="AW600">
            <v>0</v>
          </cell>
          <cell r="AX600">
            <v>0</v>
          </cell>
          <cell r="AY600">
            <v>0</v>
          </cell>
          <cell r="AZ600">
            <v>0</v>
          </cell>
          <cell r="BA600" t="str">
            <v>TELEM</v>
          </cell>
        </row>
        <row r="601">
          <cell r="A601" t="str">
            <v>100</v>
          </cell>
          <cell r="B601" t="str">
            <v>BIENES Y SERVICIOS</v>
          </cell>
          <cell r="C601" t="str">
            <v>SERVICIOS DOMICILIARIOS</v>
          </cell>
          <cell r="D601" t="str">
            <v>036</v>
          </cell>
          <cell r="E601">
            <v>-3871</v>
          </cell>
          <cell r="F601">
            <v>3871</v>
          </cell>
          <cell r="G601">
            <v>0</v>
          </cell>
          <cell r="H601">
            <v>0</v>
          </cell>
          <cell r="I601">
            <v>0</v>
          </cell>
          <cell r="J601">
            <v>0</v>
          </cell>
          <cell r="K601">
            <v>0</v>
          </cell>
          <cell r="L601">
            <v>0</v>
          </cell>
          <cell r="M601">
            <v>0</v>
          </cell>
          <cell r="N601">
            <v>0</v>
          </cell>
          <cell r="O601">
            <v>0</v>
          </cell>
          <cell r="P601">
            <v>0</v>
          </cell>
          <cell r="Q601">
            <v>0</v>
          </cell>
          <cell r="R601">
            <v>0</v>
          </cell>
          <cell r="S601">
            <v>0</v>
          </cell>
          <cell r="T601">
            <v>0</v>
          </cell>
          <cell r="U601">
            <v>0</v>
          </cell>
          <cell r="V601">
            <v>0</v>
          </cell>
          <cell r="W601">
            <v>0</v>
          </cell>
          <cell r="X601">
            <v>0</v>
          </cell>
          <cell r="Y601">
            <v>0</v>
          </cell>
          <cell r="Z601">
            <v>0</v>
          </cell>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cell r="AS601">
            <v>0</v>
          </cell>
          <cell r="AT601">
            <v>0</v>
          </cell>
          <cell r="AU601">
            <v>0</v>
          </cell>
          <cell r="AV601">
            <v>0</v>
          </cell>
          <cell r="AW601">
            <v>0</v>
          </cell>
          <cell r="AX601">
            <v>0</v>
          </cell>
          <cell r="AY601">
            <v>0</v>
          </cell>
          <cell r="AZ601">
            <v>0</v>
          </cell>
          <cell r="BA601" t="str">
            <v>TELEO</v>
          </cell>
        </row>
        <row r="602">
          <cell r="A602" t="str">
            <v>100</v>
          </cell>
          <cell r="B602" t="str">
            <v>BIENES Y SERVICIOS</v>
          </cell>
          <cell r="C602" t="str">
            <v>SERVICIOS DOMICILIARIOS</v>
          </cell>
          <cell r="D602" t="str">
            <v>036</v>
          </cell>
          <cell r="E602">
            <v>-167473384</v>
          </cell>
          <cell r="F602">
            <v>-52544762</v>
          </cell>
          <cell r="G602">
            <v>0</v>
          </cell>
          <cell r="H602">
            <v>0</v>
          </cell>
          <cell r="I602">
            <v>0</v>
          </cell>
          <cell r="J602">
            <v>0</v>
          </cell>
          <cell r="K602">
            <v>0</v>
          </cell>
          <cell r="L602">
            <v>0</v>
          </cell>
          <cell r="M602">
            <v>0</v>
          </cell>
          <cell r="N602">
            <v>0</v>
          </cell>
          <cell r="O602">
            <v>0</v>
          </cell>
          <cell r="P602">
            <v>0</v>
          </cell>
          <cell r="Q602">
            <v>0</v>
          </cell>
          <cell r="R602">
            <v>0</v>
          </cell>
          <cell r="S602">
            <v>0</v>
          </cell>
          <cell r="T602">
            <v>0</v>
          </cell>
          <cell r="U602">
            <v>0</v>
          </cell>
          <cell r="V602">
            <v>0</v>
          </cell>
          <cell r="W602">
            <v>0</v>
          </cell>
          <cell r="X602">
            <v>0</v>
          </cell>
          <cell r="Y602">
            <v>0</v>
          </cell>
          <cell r="Z602">
            <v>0</v>
          </cell>
          <cell r="AA602">
            <v>0</v>
          </cell>
          <cell r="AB602">
            <v>0</v>
          </cell>
          <cell r="AC602">
            <v>-96177313.898386538</v>
          </cell>
          <cell r="AD602">
            <v>-4223570.2699967148</v>
          </cell>
          <cell r="AE602">
            <v>-8814684.0605548918</v>
          </cell>
          <cell r="AF602">
            <v>-30159357.345064227</v>
          </cell>
          <cell r="AG602">
            <v>-29209686.434318542</v>
          </cell>
          <cell r="AH602">
            <v>-28531564.190574113</v>
          </cell>
          <cell r="AI602">
            <v>-44572470.240851037</v>
          </cell>
          <cell r="AJ602">
            <v>-38201865.689214692</v>
          </cell>
          <cell r="AK602">
            <v>-31612691.921816636</v>
          </cell>
          <cell r="AL602">
            <v>-31408932.18459234</v>
          </cell>
          <cell r="AM602">
            <v>-32244775.269145891</v>
          </cell>
          <cell r="AN602">
            <v>-29738176.800320644</v>
          </cell>
          <cell r="AO602">
            <v>-301134592</v>
          </cell>
          <cell r="AP602">
            <v>-1167156</v>
          </cell>
          <cell r="AQ602">
            <v>-58760604</v>
          </cell>
          <cell r="AR602">
            <v>-55730786</v>
          </cell>
          <cell r="AS602">
            <v>-154700300</v>
          </cell>
          <cell r="AT602">
            <v>-171944224</v>
          </cell>
          <cell r="AU602">
            <v>-185039100</v>
          </cell>
          <cell r="AV602">
            <v>-163782270</v>
          </cell>
          <cell r="AW602">
            <v>-176528512</v>
          </cell>
          <cell r="AX602">
            <v>-63602294</v>
          </cell>
          <cell r="AY602">
            <v>-480340350</v>
          </cell>
          <cell r="AZ602">
            <v>-218795652</v>
          </cell>
          <cell r="BA602" t="str">
            <v>TEMPR</v>
          </cell>
        </row>
        <row r="603">
          <cell r="A603" t="str">
            <v>100</v>
          </cell>
          <cell r="B603" t="str">
            <v>BIENES Y SERVICIOS</v>
          </cell>
          <cell r="C603" t="str">
            <v>T-GEST.SERVICIOS DE ADM DE FON</v>
          </cell>
          <cell r="D603" t="str">
            <v>09Q</v>
          </cell>
          <cell r="E603">
            <v>0</v>
          </cell>
          <cell r="F603">
            <v>0</v>
          </cell>
          <cell r="G603">
            <v>0</v>
          </cell>
          <cell r="H603">
            <v>0</v>
          </cell>
          <cell r="I603">
            <v>0</v>
          </cell>
          <cell r="J603">
            <v>0</v>
          </cell>
          <cell r="K603">
            <v>0</v>
          </cell>
          <cell r="L603">
            <v>0</v>
          </cell>
          <cell r="M603">
            <v>0</v>
          </cell>
          <cell r="N603">
            <v>0</v>
          </cell>
          <cell r="O603">
            <v>0</v>
          </cell>
          <cell r="P603">
            <v>0</v>
          </cell>
          <cell r="Q603">
            <v>0</v>
          </cell>
          <cell r="R603">
            <v>0</v>
          </cell>
          <cell r="S603">
            <v>0</v>
          </cell>
          <cell r="T603">
            <v>0</v>
          </cell>
          <cell r="U603">
            <v>0</v>
          </cell>
          <cell r="V603">
            <v>0</v>
          </cell>
          <cell r="W603">
            <v>0</v>
          </cell>
          <cell r="X603">
            <v>0</v>
          </cell>
          <cell r="Y603">
            <v>0</v>
          </cell>
          <cell r="Z603">
            <v>0</v>
          </cell>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cell r="AS603">
            <v>0</v>
          </cell>
          <cell r="AT603">
            <v>0</v>
          </cell>
          <cell r="AU603">
            <v>0</v>
          </cell>
          <cell r="AV603">
            <v>0</v>
          </cell>
          <cell r="AW603">
            <v>-128760</v>
          </cell>
          <cell r="AX603">
            <v>-130424</v>
          </cell>
          <cell r="AY603">
            <v>-130296</v>
          </cell>
          <cell r="AZ603">
            <v>-130142</v>
          </cell>
          <cell r="BA603" t="str">
            <v>COMUN</v>
          </cell>
        </row>
        <row r="604">
          <cell r="A604" t="str">
            <v>100</v>
          </cell>
          <cell r="B604" t="str">
            <v>BIENES Y SERVICIOS</v>
          </cell>
          <cell r="C604" t="str">
            <v>T-GEST.SERVICIOS DE ADM DE FON</v>
          </cell>
          <cell r="D604" t="str">
            <v>09Q</v>
          </cell>
          <cell r="E604">
            <v>0</v>
          </cell>
          <cell r="F604">
            <v>0</v>
          </cell>
          <cell r="G604">
            <v>0</v>
          </cell>
          <cell r="H604">
            <v>0</v>
          </cell>
          <cell r="I604">
            <v>0</v>
          </cell>
          <cell r="J604">
            <v>0</v>
          </cell>
          <cell r="K604">
            <v>0</v>
          </cell>
          <cell r="L604">
            <v>0</v>
          </cell>
          <cell r="M604">
            <v>0</v>
          </cell>
          <cell r="N604">
            <v>0</v>
          </cell>
          <cell r="O604">
            <v>0</v>
          </cell>
          <cell r="P604">
            <v>0</v>
          </cell>
          <cell r="Q604">
            <v>0</v>
          </cell>
          <cell r="R604">
            <v>0</v>
          </cell>
          <cell r="S604">
            <v>0</v>
          </cell>
          <cell r="T604">
            <v>0</v>
          </cell>
          <cell r="U604">
            <v>0</v>
          </cell>
          <cell r="V604">
            <v>0</v>
          </cell>
          <cell r="W604">
            <v>0</v>
          </cell>
          <cell r="X604">
            <v>0</v>
          </cell>
          <cell r="Y604">
            <v>0</v>
          </cell>
          <cell r="Z604">
            <v>0</v>
          </cell>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cell r="AS604">
            <v>0</v>
          </cell>
          <cell r="AT604">
            <v>0</v>
          </cell>
          <cell r="AU604">
            <v>0</v>
          </cell>
          <cell r="AV604">
            <v>0</v>
          </cell>
          <cell r="AW604">
            <v>-804748</v>
          </cell>
          <cell r="AX604">
            <v>-815150</v>
          </cell>
          <cell r="AY604">
            <v>-814350</v>
          </cell>
          <cell r="AZ604">
            <v>-813378</v>
          </cell>
          <cell r="BA604" t="str">
            <v>TDATA</v>
          </cell>
        </row>
        <row r="605">
          <cell r="A605" t="str">
            <v>100</v>
          </cell>
          <cell r="B605" t="str">
            <v>BIENES Y SERVICIOS</v>
          </cell>
          <cell r="C605" t="str">
            <v>T-GEST.SERVICIOS DE ADM DE FON</v>
          </cell>
          <cell r="D605" t="str">
            <v>09Q</v>
          </cell>
          <cell r="E605">
            <v>0</v>
          </cell>
          <cell r="F605">
            <v>0</v>
          </cell>
          <cell r="G605">
            <v>0</v>
          </cell>
          <cell r="H605">
            <v>0</v>
          </cell>
          <cell r="I605">
            <v>0</v>
          </cell>
          <cell r="J605">
            <v>0</v>
          </cell>
          <cell r="K605">
            <v>0</v>
          </cell>
          <cell r="L605">
            <v>0</v>
          </cell>
          <cell r="M605">
            <v>0</v>
          </cell>
          <cell r="N605">
            <v>0</v>
          </cell>
          <cell r="O605">
            <v>0</v>
          </cell>
          <cell r="P605">
            <v>0</v>
          </cell>
          <cell r="Q605">
            <v>0</v>
          </cell>
          <cell r="R605">
            <v>0</v>
          </cell>
          <cell r="S605">
            <v>0</v>
          </cell>
          <cell r="T605">
            <v>0</v>
          </cell>
          <cell r="U605">
            <v>0</v>
          </cell>
          <cell r="V605">
            <v>0</v>
          </cell>
          <cell r="W605">
            <v>0</v>
          </cell>
          <cell r="X605">
            <v>0</v>
          </cell>
          <cell r="Y605">
            <v>0</v>
          </cell>
          <cell r="Z605">
            <v>0</v>
          </cell>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cell r="AS605">
            <v>0</v>
          </cell>
          <cell r="AT605">
            <v>0</v>
          </cell>
          <cell r="AU605">
            <v>0</v>
          </cell>
          <cell r="AV605">
            <v>0</v>
          </cell>
          <cell r="AW605">
            <v>-2703954</v>
          </cell>
          <cell r="AX605">
            <v>-2738900</v>
          </cell>
          <cell r="AY605">
            <v>-2736216</v>
          </cell>
          <cell r="AZ605">
            <v>-2732944</v>
          </cell>
          <cell r="BA605" t="str">
            <v>TEMPR</v>
          </cell>
        </row>
        <row r="606">
          <cell r="A606" t="str">
            <v>100</v>
          </cell>
          <cell r="B606" t="str">
            <v>BIENES Y SERVICIOS</v>
          </cell>
          <cell r="C606" t="str">
            <v>T-GEST.SERVICIOS DE LOGISTICA</v>
          </cell>
          <cell r="D606" t="str">
            <v>09O</v>
          </cell>
          <cell r="E606">
            <v>0</v>
          </cell>
          <cell r="F606">
            <v>0</v>
          </cell>
          <cell r="G606">
            <v>0</v>
          </cell>
          <cell r="H606">
            <v>0</v>
          </cell>
          <cell r="I606">
            <v>0</v>
          </cell>
          <cell r="J606">
            <v>0</v>
          </cell>
          <cell r="K606">
            <v>0</v>
          </cell>
          <cell r="L606">
            <v>0</v>
          </cell>
          <cell r="M606">
            <v>0</v>
          </cell>
          <cell r="N606">
            <v>0</v>
          </cell>
          <cell r="O606">
            <v>0</v>
          </cell>
          <cell r="P606">
            <v>0</v>
          </cell>
          <cell r="Q606">
            <v>0</v>
          </cell>
          <cell r="R606">
            <v>0</v>
          </cell>
          <cell r="S606">
            <v>0</v>
          </cell>
          <cell r="T606">
            <v>0</v>
          </cell>
          <cell r="U606">
            <v>0</v>
          </cell>
          <cell r="V606">
            <v>0</v>
          </cell>
          <cell r="W606">
            <v>0</v>
          </cell>
          <cell r="X606">
            <v>0</v>
          </cell>
          <cell r="Y606">
            <v>0</v>
          </cell>
          <cell r="Z606">
            <v>0</v>
          </cell>
          <cell r="AA606">
            <v>0</v>
          </cell>
          <cell r="AB606">
            <v>0</v>
          </cell>
          <cell r="AC606">
            <v>-21300433.770809781</v>
          </cell>
          <cell r="AD606">
            <v>-21190258.20103405</v>
          </cell>
          <cell r="AE606">
            <v>-24007095.869704451</v>
          </cell>
          <cell r="AF606">
            <v>-26221693.918701168</v>
          </cell>
          <cell r="AG606">
            <v>-23978921.098993916</v>
          </cell>
          <cell r="AH606">
            <v>-25447325.106566336</v>
          </cell>
          <cell r="AI606">
            <v>-25846776.261751201</v>
          </cell>
          <cell r="AJ606">
            <v>-24999950.340930156</v>
          </cell>
          <cell r="AK606">
            <v>-25501087.775163073</v>
          </cell>
          <cell r="AL606">
            <v>-25867974.731902856</v>
          </cell>
          <cell r="AM606">
            <v>-25522561.320797738</v>
          </cell>
          <cell r="AN606">
            <v>-25760637.518054735</v>
          </cell>
          <cell r="AO606">
            <v>0</v>
          </cell>
          <cell r="AP606">
            <v>0</v>
          </cell>
          <cell r="AQ606">
            <v>0</v>
          </cell>
          <cell r="AR606">
            <v>0</v>
          </cell>
          <cell r="AS606">
            <v>0</v>
          </cell>
          <cell r="AT606">
            <v>0</v>
          </cell>
          <cell r="AU606">
            <v>0</v>
          </cell>
          <cell r="AV606">
            <v>0</v>
          </cell>
          <cell r="AW606">
            <v>0</v>
          </cell>
          <cell r="AX606">
            <v>0</v>
          </cell>
          <cell r="AY606">
            <v>0</v>
          </cell>
          <cell r="AZ606">
            <v>0</v>
          </cell>
          <cell r="BA606" t="str">
            <v>TEMPR</v>
          </cell>
        </row>
        <row r="607">
          <cell r="A607" t="str">
            <v>100</v>
          </cell>
          <cell r="B607" t="str">
            <v>BIENES Y SERVICIOS</v>
          </cell>
          <cell r="C607" t="str">
            <v>T-GEST.SERVICIOS DE PERSONAL</v>
          </cell>
          <cell r="D607" t="str">
            <v>09N</v>
          </cell>
          <cell r="E607">
            <v>0</v>
          </cell>
          <cell r="F607">
            <v>0</v>
          </cell>
          <cell r="G607">
            <v>0</v>
          </cell>
          <cell r="H607">
            <v>0</v>
          </cell>
          <cell r="I607">
            <v>0</v>
          </cell>
          <cell r="J607">
            <v>0</v>
          </cell>
          <cell r="K607">
            <v>0</v>
          </cell>
          <cell r="L607">
            <v>0</v>
          </cell>
          <cell r="M607">
            <v>0</v>
          </cell>
          <cell r="N607">
            <v>0</v>
          </cell>
          <cell r="O607">
            <v>0</v>
          </cell>
          <cell r="P607">
            <v>0</v>
          </cell>
          <cell r="Q607">
            <v>0</v>
          </cell>
          <cell r="R607">
            <v>0</v>
          </cell>
          <cell r="S607">
            <v>0</v>
          </cell>
          <cell r="T607">
            <v>0</v>
          </cell>
          <cell r="U607">
            <v>0</v>
          </cell>
          <cell r="V607">
            <v>0</v>
          </cell>
          <cell r="W607">
            <v>0</v>
          </cell>
          <cell r="X607">
            <v>0</v>
          </cell>
          <cell r="Y607">
            <v>0</v>
          </cell>
          <cell r="Z607">
            <v>0</v>
          </cell>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cell r="AS607">
            <v>0</v>
          </cell>
          <cell r="AT607">
            <v>0</v>
          </cell>
          <cell r="AU607">
            <v>0</v>
          </cell>
          <cell r="AV607">
            <v>0</v>
          </cell>
          <cell r="AW607">
            <v>-16094</v>
          </cell>
          <cell r="AX607">
            <v>-16304</v>
          </cell>
          <cell r="AY607">
            <v>-16286</v>
          </cell>
          <cell r="AZ607">
            <v>-16266</v>
          </cell>
          <cell r="BA607" t="str">
            <v>COMUN</v>
          </cell>
        </row>
        <row r="608">
          <cell r="A608" t="str">
            <v>100</v>
          </cell>
          <cell r="B608" t="str">
            <v>BIENES Y SERVICIOS</v>
          </cell>
          <cell r="C608" t="str">
            <v>T-GEST.SERVICIOS DE PERSONAL</v>
          </cell>
          <cell r="D608" t="str">
            <v>09N</v>
          </cell>
          <cell r="E608">
            <v>0</v>
          </cell>
          <cell r="F608">
            <v>0</v>
          </cell>
          <cell r="G608">
            <v>0</v>
          </cell>
          <cell r="H608">
            <v>0</v>
          </cell>
          <cell r="I608">
            <v>0</v>
          </cell>
          <cell r="J608">
            <v>0</v>
          </cell>
          <cell r="K608">
            <v>0</v>
          </cell>
          <cell r="L608">
            <v>0</v>
          </cell>
          <cell r="M608">
            <v>0</v>
          </cell>
          <cell r="N608">
            <v>0</v>
          </cell>
          <cell r="O608">
            <v>0</v>
          </cell>
          <cell r="P608">
            <v>0</v>
          </cell>
          <cell r="Q608">
            <v>0</v>
          </cell>
          <cell r="R608">
            <v>0</v>
          </cell>
          <cell r="S608">
            <v>0</v>
          </cell>
          <cell r="T608">
            <v>0</v>
          </cell>
          <cell r="U608">
            <v>0</v>
          </cell>
          <cell r="V608">
            <v>0</v>
          </cell>
          <cell r="W608">
            <v>0</v>
          </cell>
          <cell r="X608">
            <v>0</v>
          </cell>
          <cell r="Y608">
            <v>0</v>
          </cell>
          <cell r="Z608">
            <v>0</v>
          </cell>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cell r="AS608">
            <v>0</v>
          </cell>
          <cell r="AT608">
            <v>0</v>
          </cell>
          <cell r="AU608">
            <v>0</v>
          </cell>
          <cell r="AV608">
            <v>0</v>
          </cell>
          <cell r="AW608">
            <v>-112664</v>
          </cell>
          <cell r="AX608">
            <v>-114120</v>
          </cell>
          <cell r="AY608">
            <v>-114010</v>
          </cell>
          <cell r="AZ608">
            <v>-113872</v>
          </cell>
          <cell r="BA608" t="str">
            <v>TDATA</v>
          </cell>
        </row>
        <row r="609">
          <cell r="A609" t="str">
            <v>100</v>
          </cell>
          <cell r="B609" t="str">
            <v>BIENES Y SERVICIOS</v>
          </cell>
          <cell r="C609" t="str">
            <v>T-GEST.SERVICIOS DE PERSONAL</v>
          </cell>
          <cell r="D609" t="str">
            <v>09N</v>
          </cell>
          <cell r="E609">
            <v>0</v>
          </cell>
          <cell r="F609">
            <v>0</v>
          </cell>
          <cell r="G609">
            <v>0</v>
          </cell>
          <cell r="H609">
            <v>0</v>
          </cell>
          <cell r="I609">
            <v>0</v>
          </cell>
          <cell r="J609">
            <v>0</v>
          </cell>
          <cell r="K609">
            <v>0</v>
          </cell>
          <cell r="L609">
            <v>0</v>
          </cell>
          <cell r="M609">
            <v>0</v>
          </cell>
          <cell r="N609">
            <v>0</v>
          </cell>
          <cell r="O609">
            <v>0</v>
          </cell>
          <cell r="P609">
            <v>0</v>
          </cell>
          <cell r="Q609">
            <v>0</v>
          </cell>
          <cell r="R609">
            <v>0</v>
          </cell>
          <cell r="S609">
            <v>0</v>
          </cell>
          <cell r="T609">
            <v>0</v>
          </cell>
          <cell r="U609">
            <v>0</v>
          </cell>
          <cell r="V609">
            <v>0</v>
          </cell>
          <cell r="W609">
            <v>0</v>
          </cell>
          <cell r="X609">
            <v>0</v>
          </cell>
          <cell r="Y609">
            <v>0</v>
          </cell>
          <cell r="Z609">
            <v>0</v>
          </cell>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cell r="AS609">
            <v>0</v>
          </cell>
          <cell r="AT609">
            <v>0</v>
          </cell>
          <cell r="AU609">
            <v>0</v>
          </cell>
          <cell r="AV609">
            <v>0</v>
          </cell>
          <cell r="AW609">
            <v>-15676492</v>
          </cell>
          <cell r="AX609">
            <v>-15879102</v>
          </cell>
          <cell r="AY609">
            <v>-15863528</v>
          </cell>
          <cell r="AZ609">
            <v>-15844582</v>
          </cell>
          <cell r="BA609" t="str">
            <v>TEMPR</v>
          </cell>
        </row>
        <row r="610">
          <cell r="A610" t="str">
            <v>100</v>
          </cell>
          <cell r="B610" t="str">
            <v>BIENES Y SERVICIOS</v>
          </cell>
          <cell r="C610" t="str">
            <v>T-GEST.SERVICIOS INMOVILIARIO</v>
          </cell>
          <cell r="D610" t="str">
            <v>09P</v>
          </cell>
          <cell r="E610">
            <v>0</v>
          </cell>
          <cell r="F610">
            <v>0</v>
          </cell>
          <cell r="G610">
            <v>0</v>
          </cell>
          <cell r="H610">
            <v>0</v>
          </cell>
          <cell r="I610">
            <v>0</v>
          </cell>
          <cell r="J610">
            <v>0</v>
          </cell>
          <cell r="K610">
            <v>0</v>
          </cell>
          <cell r="L610">
            <v>0</v>
          </cell>
          <cell r="M610">
            <v>0</v>
          </cell>
          <cell r="N610">
            <v>0</v>
          </cell>
          <cell r="O610">
            <v>0</v>
          </cell>
          <cell r="P610">
            <v>0</v>
          </cell>
          <cell r="Q610">
            <v>0</v>
          </cell>
          <cell r="R610">
            <v>0</v>
          </cell>
          <cell r="S610">
            <v>0</v>
          </cell>
          <cell r="T610">
            <v>0</v>
          </cell>
          <cell r="U610">
            <v>0</v>
          </cell>
          <cell r="V610">
            <v>0</v>
          </cell>
          <cell r="W610">
            <v>0</v>
          </cell>
          <cell r="X610">
            <v>0</v>
          </cell>
          <cell r="Y610">
            <v>0</v>
          </cell>
          <cell r="Z610">
            <v>0</v>
          </cell>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cell r="AS610">
            <v>0</v>
          </cell>
          <cell r="AT610">
            <v>0</v>
          </cell>
          <cell r="AU610">
            <v>0</v>
          </cell>
          <cell r="AV610">
            <v>0</v>
          </cell>
          <cell r="AW610">
            <v>-20472790</v>
          </cell>
          <cell r="AX610">
            <v>-4668010</v>
          </cell>
          <cell r="AY610">
            <v>-12638706</v>
          </cell>
          <cell r="AZ610">
            <v>-12623610</v>
          </cell>
          <cell r="BA610" t="str">
            <v>TDATA</v>
          </cell>
        </row>
        <row r="611">
          <cell r="A611" t="str">
            <v>100</v>
          </cell>
          <cell r="B611" t="str">
            <v>BIENES Y SERVICIOS</v>
          </cell>
          <cell r="C611" t="str">
            <v>T-GEST.SERVICIOS INMOVILIARIO</v>
          </cell>
          <cell r="D611" t="str">
            <v>09P</v>
          </cell>
          <cell r="E611">
            <v>0</v>
          </cell>
          <cell r="F611">
            <v>0</v>
          </cell>
          <cell r="G611">
            <v>0</v>
          </cell>
          <cell r="H611">
            <v>0</v>
          </cell>
          <cell r="I611">
            <v>0</v>
          </cell>
          <cell r="J611">
            <v>0</v>
          </cell>
          <cell r="K611">
            <v>0</v>
          </cell>
          <cell r="L611">
            <v>0</v>
          </cell>
          <cell r="M611">
            <v>0</v>
          </cell>
          <cell r="N611">
            <v>0</v>
          </cell>
          <cell r="O611">
            <v>0</v>
          </cell>
          <cell r="P611">
            <v>0</v>
          </cell>
          <cell r="Q611">
            <v>0</v>
          </cell>
          <cell r="R611">
            <v>0</v>
          </cell>
          <cell r="S611">
            <v>0</v>
          </cell>
          <cell r="T611">
            <v>0</v>
          </cell>
          <cell r="U611">
            <v>0</v>
          </cell>
          <cell r="V611">
            <v>0</v>
          </cell>
          <cell r="W611">
            <v>0</v>
          </cell>
          <cell r="X611">
            <v>0</v>
          </cell>
          <cell r="Y611">
            <v>0</v>
          </cell>
          <cell r="Z611">
            <v>0</v>
          </cell>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cell r="AS611">
            <v>0</v>
          </cell>
          <cell r="AT611">
            <v>0</v>
          </cell>
          <cell r="AU611">
            <v>0</v>
          </cell>
          <cell r="AV611">
            <v>0</v>
          </cell>
          <cell r="AW611">
            <v>-2317674</v>
          </cell>
          <cell r="AX611">
            <v>-2347630</v>
          </cell>
          <cell r="AY611">
            <v>-2345326</v>
          </cell>
          <cell r="AZ611">
            <v>-2342528</v>
          </cell>
          <cell r="BA611" t="str">
            <v>TEMPR</v>
          </cell>
        </row>
        <row r="612">
          <cell r="A612" t="str">
            <v>100</v>
          </cell>
          <cell r="B612" t="str">
            <v>BIENES Y SERVICIOS</v>
          </cell>
          <cell r="C612" t="str">
            <v>T-GESTIONA SERV. PARQUE MOVIL</v>
          </cell>
          <cell r="D612" t="str">
            <v>09W</v>
          </cell>
          <cell r="E612">
            <v>-2808259</v>
          </cell>
          <cell r="F612">
            <v>-2639886</v>
          </cell>
          <cell r="G612">
            <v>0</v>
          </cell>
          <cell r="H612">
            <v>0</v>
          </cell>
          <cell r="I612">
            <v>0</v>
          </cell>
          <cell r="J612">
            <v>0</v>
          </cell>
          <cell r="K612">
            <v>0</v>
          </cell>
          <cell r="L612">
            <v>0</v>
          </cell>
          <cell r="M612">
            <v>0</v>
          </cell>
          <cell r="N612">
            <v>0</v>
          </cell>
          <cell r="O612">
            <v>0</v>
          </cell>
          <cell r="P612">
            <v>0</v>
          </cell>
          <cell r="Q612">
            <v>0</v>
          </cell>
          <cell r="R612">
            <v>0</v>
          </cell>
          <cell r="S612">
            <v>0</v>
          </cell>
          <cell r="T612">
            <v>0</v>
          </cell>
          <cell r="U612">
            <v>0</v>
          </cell>
          <cell r="V612">
            <v>0</v>
          </cell>
          <cell r="W612">
            <v>0</v>
          </cell>
          <cell r="X612">
            <v>0</v>
          </cell>
          <cell r="Y612">
            <v>0</v>
          </cell>
          <cell r="Z612">
            <v>0</v>
          </cell>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cell r="AS612">
            <v>0</v>
          </cell>
          <cell r="AT612">
            <v>0</v>
          </cell>
          <cell r="AU612">
            <v>0</v>
          </cell>
          <cell r="AV612">
            <v>0</v>
          </cell>
          <cell r="AW612">
            <v>0</v>
          </cell>
          <cell r="AX612">
            <v>0</v>
          </cell>
          <cell r="AY612">
            <v>0</v>
          </cell>
          <cell r="AZ612">
            <v>0</v>
          </cell>
          <cell r="BA612" t="str">
            <v>EMPRE</v>
          </cell>
        </row>
        <row r="613">
          <cell r="A613" t="str">
            <v>100</v>
          </cell>
          <cell r="B613" t="str">
            <v>BIENES Y SERVICIOS</v>
          </cell>
          <cell r="C613" t="str">
            <v>T-GESTIONA SERV. PARQUE MOVIL</v>
          </cell>
          <cell r="D613" t="str">
            <v>09W</v>
          </cell>
          <cell r="E613">
            <v>-296161</v>
          </cell>
          <cell r="F613">
            <v>-92593</v>
          </cell>
          <cell r="G613">
            <v>0</v>
          </cell>
          <cell r="H613">
            <v>0</v>
          </cell>
          <cell r="I613">
            <v>0</v>
          </cell>
          <cell r="J613">
            <v>0</v>
          </cell>
          <cell r="K613">
            <v>0</v>
          </cell>
          <cell r="L613">
            <v>0</v>
          </cell>
          <cell r="M613">
            <v>0</v>
          </cell>
          <cell r="N613">
            <v>0</v>
          </cell>
          <cell r="O613">
            <v>0</v>
          </cell>
          <cell r="P613">
            <v>0</v>
          </cell>
          <cell r="Q613">
            <v>0</v>
          </cell>
          <cell r="R613">
            <v>0</v>
          </cell>
          <cell r="S613">
            <v>0</v>
          </cell>
          <cell r="T613">
            <v>0</v>
          </cell>
          <cell r="U613">
            <v>0</v>
          </cell>
          <cell r="V613">
            <v>0</v>
          </cell>
          <cell r="W613">
            <v>0</v>
          </cell>
          <cell r="X613">
            <v>0</v>
          </cell>
          <cell r="Y613">
            <v>0</v>
          </cell>
          <cell r="Z613">
            <v>0</v>
          </cell>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cell r="AS613">
            <v>0</v>
          </cell>
          <cell r="AT613">
            <v>0</v>
          </cell>
          <cell r="AU613">
            <v>0</v>
          </cell>
          <cell r="AV613">
            <v>0</v>
          </cell>
          <cell r="AW613">
            <v>0</v>
          </cell>
          <cell r="AX613">
            <v>0</v>
          </cell>
          <cell r="AY613">
            <v>0</v>
          </cell>
          <cell r="AZ613">
            <v>0</v>
          </cell>
          <cell r="BA613" t="str">
            <v>TDATA</v>
          </cell>
        </row>
        <row r="614">
          <cell r="A614" t="str">
            <v>100</v>
          </cell>
          <cell r="B614" t="str">
            <v>BIENES Y SERVICIOS</v>
          </cell>
          <cell r="C614" t="str">
            <v>T-GESTIONA SERV. PARQUE MOVIL</v>
          </cell>
          <cell r="D614" t="str">
            <v>09W</v>
          </cell>
          <cell r="E614">
            <v>-2808259</v>
          </cell>
          <cell r="F614">
            <v>-2639886</v>
          </cell>
          <cell r="G614">
            <v>0</v>
          </cell>
          <cell r="H614">
            <v>0</v>
          </cell>
          <cell r="I614">
            <v>0</v>
          </cell>
          <cell r="J614">
            <v>0</v>
          </cell>
          <cell r="K614">
            <v>0</v>
          </cell>
          <cell r="L614">
            <v>0</v>
          </cell>
          <cell r="M614">
            <v>0</v>
          </cell>
          <cell r="N614">
            <v>0</v>
          </cell>
          <cell r="O614">
            <v>0</v>
          </cell>
          <cell r="P614">
            <v>0</v>
          </cell>
          <cell r="Q614">
            <v>0</v>
          </cell>
          <cell r="R614">
            <v>0</v>
          </cell>
          <cell r="S614">
            <v>0</v>
          </cell>
          <cell r="T614">
            <v>0</v>
          </cell>
          <cell r="U614">
            <v>0</v>
          </cell>
          <cell r="V614">
            <v>0</v>
          </cell>
          <cell r="W614">
            <v>0</v>
          </cell>
          <cell r="X614">
            <v>0</v>
          </cell>
          <cell r="Y614">
            <v>0</v>
          </cell>
          <cell r="Z614">
            <v>0</v>
          </cell>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cell r="AS614">
            <v>0</v>
          </cell>
          <cell r="AT614">
            <v>0</v>
          </cell>
          <cell r="AU614">
            <v>0</v>
          </cell>
          <cell r="AV614">
            <v>0</v>
          </cell>
          <cell r="AW614">
            <v>0</v>
          </cell>
          <cell r="AX614">
            <v>0</v>
          </cell>
          <cell r="AY614">
            <v>0</v>
          </cell>
          <cell r="AZ614">
            <v>0</v>
          </cell>
          <cell r="BA614" t="str">
            <v>TEMPR</v>
          </cell>
        </row>
        <row r="615">
          <cell r="A615" t="str">
            <v>100</v>
          </cell>
          <cell r="B615" t="str">
            <v>BIENES Y SERVICIOS</v>
          </cell>
          <cell r="C615" t="str">
            <v>T-GESTIONA SERVICIOS GENERALES</v>
          </cell>
          <cell r="D615" t="str">
            <v>09U</v>
          </cell>
          <cell r="E615">
            <v>0</v>
          </cell>
          <cell r="F615">
            <v>-6345</v>
          </cell>
          <cell r="G615">
            <v>0</v>
          </cell>
          <cell r="H615">
            <v>0</v>
          </cell>
          <cell r="I615">
            <v>0</v>
          </cell>
          <cell r="J615">
            <v>0</v>
          </cell>
          <cell r="K615">
            <v>0</v>
          </cell>
          <cell r="L615">
            <v>0</v>
          </cell>
          <cell r="M615">
            <v>0</v>
          </cell>
          <cell r="N615">
            <v>0</v>
          </cell>
          <cell r="O615">
            <v>0</v>
          </cell>
          <cell r="P615">
            <v>0</v>
          </cell>
          <cell r="Q615">
            <v>0</v>
          </cell>
          <cell r="R615">
            <v>0</v>
          </cell>
          <cell r="S615">
            <v>0</v>
          </cell>
          <cell r="T615">
            <v>0</v>
          </cell>
          <cell r="U615">
            <v>0</v>
          </cell>
          <cell r="V615">
            <v>0</v>
          </cell>
          <cell r="W615">
            <v>0</v>
          </cell>
          <cell r="X615">
            <v>0</v>
          </cell>
          <cell r="Y615">
            <v>0</v>
          </cell>
          <cell r="Z615">
            <v>0</v>
          </cell>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cell r="AS615">
            <v>0</v>
          </cell>
          <cell r="AT615">
            <v>0</v>
          </cell>
          <cell r="AU615">
            <v>0</v>
          </cell>
          <cell r="AV615">
            <v>0</v>
          </cell>
          <cell r="AW615">
            <v>0</v>
          </cell>
          <cell r="AX615">
            <v>0</v>
          </cell>
          <cell r="AY615">
            <v>0</v>
          </cell>
          <cell r="AZ615">
            <v>0</v>
          </cell>
          <cell r="BA615" t="str">
            <v>COMUN</v>
          </cell>
        </row>
        <row r="616">
          <cell r="A616" t="str">
            <v>100</v>
          </cell>
          <cell r="B616" t="str">
            <v>BIENES Y SERVICIOS</v>
          </cell>
          <cell r="C616" t="str">
            <v>T-GESTIONA SERVICIOS GENERALES</v>
          </cell>
          <cell r="D616" t="str">
            <v>09U</v>
          </cell>
          <cell r="E616">
            <v>-3879050</v>
          </cell>
          <cell r="F616">
            <v>-4733045</v>
          </cell>
          <cell r="G616">
            <v>0</v>
          </cell>
          <cell r="H616">
            <v>0</v>
          </cell>
          <cell r="I616">
            <v>0</v>
          </cell>
          <cell r="J616">
            <v>0</v>
          </cell>
          <cell r="K616">
            <v>0</v>
          </cell>
          <cell r="L616">
            <v>0</v>
          </cell>
          <cell r="M616">
            <v>0</v>
          </cell>
          <cell r="N616">
            <v>0</v>
          </cell>
          <cell r="O616">
            <v>0</v>
          </cell>
          <cell r="P616">
            <v>0</v>
          </cell>
          <cell r="Q616">
            <v>0</v>
          </cell>
          <cell r="R616">
            <v>0</v>
          </cell>
          <cell r="S616">
            <v>0</v>
          </cell>
          <cell r="T616">
            <v>0</v>
          </cell>
          <cell r="U616">
            <v>0</v>
          </cell>
          <cell r="V616">
            <v>0</v>
          </cell>
          <cell r="W616">
            <v>0</v>
          </cell>
          <cell r="X616">
            <v>0</v>
          </cell>
          <cell r="Y616">
            <v>0</v>
          </cell>
          <cell r="Z616">
            <v>0</v>
          </cell>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cell r="AS616">
            <v>0</v>
          </cell>
          <cell r="AT616">
            <v>0</v>
          </cell>
          <cell r="AU616">
            <v>0</v>
          </cell>
          <cell r="AV616">
            <v>0</v>
          </cell>
          <cell r="AW616">
            <v>0</v>
          </cell>
          <cell r="AX616">
            <v>0</v>
          </cell>
          <cell r="AY616">
            <v>0</v>
          </cell>
          <cell r="AZ616">
            <v>0</v>
          </cell>
          <cell r="BA616" t="str">
            <v>EMPRE</v>
          </cell>
        </row>
        <row r="617">
          <cell r="A617" t="str">
            <v>100</v>
          </cell>
          <cell r="B617" t="str">
            <v>BIENES Y SERVICIOS</v>
          </cell>
          <cell r="C617" t="str">
            <v>T-GESTIONA SERVICIOS GENERALES</v>
          </cell>
          <cell r="D617" t="str">
            <v>09U</v>
          </cell>
          <cell r="E617">
            <v>-744654</v>
          </cell>
          <cell r="F617">
            <v>699230</v>
          </cell>
          <cell r="G617">
            <v>0</v>
          </cell>
          <cell r="H617">
            <v>0</v>
          </cell>
          <cell r="I617">
            <v>0</v>
          </cell>
          <cell r="J617">
            <v>0</v>
          </cell>
          <cell r="K617">
            <v>0</v>
          </cell>
          <cell r="L617">
            <v>0</v>
          </cell>
          <cell r="M617">
            <v>0</v>
          </cell>
          <cell r="N617">
            <v>0</v>
          </cell>
          <cell r="O617">
            <v>0</v>
          </cell>
          <cell r="P617">
            <v>0</v>
          </cell>
          <cell r="Q617">
            <v>0</v>
          </cell>
          <cell r="R617">
            <v>0</v>
          </cell>
          <cell r="S617">
            <v>0</v>
          </cell>
          <cell r="T617">
            <v>0</v>
          </cell>
          <cell r="U617">
            <v>0</v>
          </cell>
          <cell r="V617">
            <v>0</v>
          </cell>
          <cell r="W617">
            <v>0</v>
          </cell>
          <cell r="X617">
            <v>0</v>
          </cell>
          <cell r="Y617">
            <v>0</v>
          </cell>
          <cell r="Z617">
            <v>0</v>
          </cell>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0</v>
          </cell>
          <cell r="AS617">
            <v>0</v>
          </cell>
          <cell r="AT617">
            <v>0</v>
          </cell>
          <cell r="AU617">
            <v>0</v>
          </cell>
          <cell r="AV617">
            <v>0</v>
          </cell>
          <cell r="AW617">
            <v>0</v>
          </cell>
          <cell r="AX617">
            <v>0</v>
          </cell>
          <cell r="AY617">
            <v>0</v>
          </cell>
          <cell r="AZ617">
            <v>0</v>
          </cell>
          <cell r="BA617" t="str">
            <v>TDATA</v>
          </cell>
        </row>
        <row r="618">
          <cell r="A618" t="str">
            <v>100</v>
          </cell>
          <cell r="B618" t="str">
            <v>BIENES Y SERVICIOS</v>
          </cell>
          <cell r="C618" t="str">
            <v>T-GESTIONA SERVICIOS GENERALES</v>
          </cell>
          <cell r="D618" t="str">
            <v>09U</v>
          </cell>
          <cell r="E618">
            <v>-3879050</v>
          </cell>
          <cell r="F618">
            <v>-4733045</v>
          </cell>
          <cell r="G618">
            <v>0</v>
          </cell>
          <cell r="H618">
            <v>0</v>
          </cell>
          <cell r="I618">
            <v>0</v>
          </cell>
          <cell r="J618">
            <v>0</v>
          </cell>
          <cell r="K618">
            <v>0</v>
          </cell>
          <cell r="L618">
            <v>0</v>
          </cell>
          <cell r="M618">
            <v>0</v>
          </cell>
          <cell r="N618">
            <v>0</v>
          </cell>
          <cell r="O618">
            <v>0</v>
          </cell>
          <cell r="P618">
            <v>0</v>
          </cell>
          <cell r="Q618">
            <v>0</v>
          </cell>
          <cell r="R618">
            <v>0</v>
          </cell>
          <cell r="S618">
            <v>0</v>
          </cell>
          <cell r="T618">
            <v>0</v>
          </cell>
          <cell r="U618">
            <v>0</v>
          </cell>
          <cell r="V618">
            <v>0</v>
          </cell>
          <cell r="W618">
            <v>0</v>
          </cell>
          <cell r="X618">
            <v>0</v>
          </cell>
          <cell r="Y618">
            <v>0</v>
          </cell>
          <cell r="Z618">
            <v>0</v>
          </cell>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cell r="AS618">
            <v>0</v>
          </cell>
          <cell r="AT618">
            <v>0</v>
          </cell>
          <cell r="AU618">
            <v>0</v>
          </cell>
          <cell r="AV618">
            <v>0</v>
          </cell>
          <cell r="AW618">
            <v>0</v>
          </cell>
          <cell r="AX618">
            <v>0</v>
          </cell>
          <cell r="AY618">
            <v>0</v>
          </cell>
          <cell r="AZ618">
            <v>0</v>
          </cell>
          <cell r="BA618" t="str">
            <v>TEMPR</v>
          </cell>
        </row>
        <row r="619">
          <cell r="A619" t="str">
            <v>100</v>
          </cell>
          <cell r="B619" t="str">
            <v>BIENES Y SERVICIOS</v>
          </cell>
          <cell r="C619" t="str">
            <v>TRBJS.DE TALLER EFECT. POR TER</v>
          </cell>
          <cell r="D619" t="str">
            <v>043</v>
          </cell>
          <cell r="E619">
            <v>0</v>
          </cell>
          <cell r="F619">
            <v>0</v>
          </cell>
          <cell r="G619">
            <v>0</v>
          </cell>
          <cell r="H619">
            <v>0</v>
          </cell>
          <cell r="I619">
            <v>0</v>
          </cell>
          <cell r="J619">
            <v>0</v>
          </cell>
          <cell r="K619">
            <v>0</v>
          </cell>
          <cell r="L619">
            <v>0</v>
          </cell>
          <cell r="M619">
            <v>0</v>
          </cell>
          <cell r="N619">
            <v>0</v>
          </cell>
          <cell r="O619">
            <v>0</v>
          </cell>
          <cell r="P619">
            <v>0</v>
          </cell>
          <cell r="Q619">
            <v>0</v>
          </cell>
          <cell r="R619">
            <v>0</v>
          </cell>
          <cell r="S619">
            <v>0</v>
          </cell>
          <cell r="T619">
            <v>0</v>
          </cell>
          <cell r="U619">
            <v>0</v>
          </cell>
          <cell r="V619">
            <v>0</v>
          </cell>
          <cell r="W619">
            <v>0</v>
          </cell>
          <cell r="X619">
            <v>0</v>
          </cell>
          <cell r="Y619">
            <v>0</v>
          </cell>
          <cell r="Z619">
            <v>0</v>
          </cell>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cell r="AS619">
            <v>0</v>
          </cell>
          <cell r="AT619">
            <v>0</v>
          </cell>
          <cell r="AU619">
            <v>-166980</v>
          </cell>
          <cell r="AV619">
            <v>213172</v>
          </cell>
          <cell r="AW619">
            <v>0</v>
          </cell>
          <cell r="AX619">
            <v>-437406</v>
          </cell>
          <cell r="AY619">
            <v>0</v>
          </cell>
          <cell r="AZ619">
            <v>0</v>
          </cell>
          <cell r="BA619" t="str">
            <v>INFOE</v>
          </cell>
        </row>
        <row r="620">
          <cell r="A620" t="str">
            <v>100</v>
          </cell>
          <cell r="B620" t="str">
            <v>BIENES Y SERVICIOS</v>
          </cell>
          <cell r="C620" t="str">
            <v>TRBJS.DE TALLER EFECT. POR TER</v>
          </cell>
          <cell r="D620" t="str">
            <v>043</v>
          </cell>
          <cell r="E620">
            <v>0</v>
          </cell>
          <cell r="F620">
            <v>0</v>
          </cell>
          <cell r="G620">
            <v>0</v>
          </cell>
          <cell r="H620">
            <v>0</v>
          </cell>
          <cell r="I620">
            <v>0</v>
          </cell>
          <cell r="J620">
            <v>0</v>
          </cell>
          <cell r="K620">
            <v>0</v>
          </cell>
          <cell r="L620">
            <v>0</v>
          </cell>
          <cell r="M620">
            <v>0</v>
          </cell>
          <cell r="N620">
            <v>0</v>
          </cell>
          <cell r="O620">
            <v>0</v>
          </cell>
          <cell r="P620">
            <v>0</v>
          </cell>
          <cell r="Q620">
            <v>0</v>
          </cell>
          <cell r="R620">
            <v>0</v>
          </cell>
          <cell r="S620">
            <v>0</v>
          </cell>
          <cell r="T620">
            <v>0</v>
          </cell>
          <cell r="U620">
            <v>0</v>
          </cell>
          <cell r="V620">
            <v>0</v>
          </cell>
          <cell r="W620">
            <v>0</v>
          </cell>
          <cell r="X620">
            <v>0</v>
          </cell>
          <cell r="Y620">
            <v>0</v>
          </cell>
          <cell r="Z620">
            <v>0</v>
          </cell>
          <cell r="AA620">
            <v>0</v>
          </cell>
          <cell r="AB620">
            <v>0</v>
          </cell>
          <cell r="AC620">
            <v>-7549.7788045499692</v>
          </cell>
          <cell r="AD620">
            <v>-12438.67904560157</v>
          </cell>
          <cell r="AE620">
            <v>-3138.6448254566503</v>
          </cell>
          <cell r="AF620">
            <v>-13378.849684225459</v>
          </cell>
          <cell r="AG620">
            <v>-19451.801144160807</v>
          </cell>
          <cell r="AH620">
            <v>-10559.963592802484</v>
          </cell>
          <cell r="AI620">
            <v>-11127.878434823398</v>
          </cell>
          <cell r="AJ620">
            <v>-11718.156746398603</v>
          </cell>
          <cell r="AK620">
            <v>-12338.515964552951</v>
          </cell>
          <cell r="AL620">
            <v>-12994.308088068939</v>
          </cell>
          <cell r="AM620">
            <v>-13693.141977045294</v>
          </cell>
          <cell r="AN620">
            <v>-14412.92310864548</v>
          </cell>
          <cell r="AO620">
            <v>0</v>
          </cell>
          <cell r="AP620">
            <v>0</v>
          </cell>
          <cell r="AQ620">
            <v>0</v>
          </cell>
          <cell r="AR620">
            <v>0</v>
          </cell>
          <cell r="AS620">
            <v>0</v>
          </cell>
          <cell r="AT620">
            <v>0</v>
          </cell>
          <cell r="AU620">
            <v>0</v>
          </cell>
          <cell r="AV620">
            <v>0</v>
          </cell>
          <cell r="AW620">
            <v>0</v>
          </cell>
          <cell r="AX620">
            <v>0</v>
          </cell>
          <cell r="AY620">
            <v>0</v>
          </cell>
          <cell r="AZ620">
            <v>0</v>
          </cell>
          <cell r="BA620" t="str">
            <v>TEMPR</v>
          </cell>
        </row>
        <row r="621">
          <cell r="A621" t="str">
            <v>100</v>
          </cell>
          <cell r="B621" t="str">
            <v>BIENES Y SERVICIOS</v>
          </cell>
          <cell r="C621" t="str">
            <v>UTILES DE ESCRITORIO</v>
          </cell>
          <cell r="D621" t="str">
            <v>031</v>
          </cell>
          <cell r="E621">
            <v>0</v>
          </cell>
          <cell r="F621">
            <v>0</v>
          </cell>
          <cell r="G621">
            <v>0</v>
          </cell>
          <cell r="H621">
            <v>0</v>
          </cell>
          <cell r="I621">
            <v>0</v>
          </cell>
          <cell r="J621">
            <v>0</v>
          </cell>
          <cell r="K621">
            <v>0</v>
          </cell>
          <cell r="L621">
            <v>0</v>
          </cell>
          <cell r="M621">
            <v>0</v>
          </cell>
          <cell r="N621">
            <v>0</v>
          </cell>
          <cell r="O621">
            <v>0</v>
          </cell>
          <cell r="P621">
            <v>0</v>
          </cell>
          <cell r="Q621">
            <v>0</v>
          </cell>
          <cell r="R621">
            <v>0</v>
          </cell>
          <cell r="S621">
            <v>0</v>
          </cell>
          <cell r="T621">
            <v>0</v>
          </cell>
          <cell r="U621">
            <v>0</v>
          </cell>
          <cell r="V621">
            <v>0</v>
          </cell>
          <cell r="W621">
            <v>0</v>
          </cell>
          <cell r="X621">
            <v>0</v>
          </cell>
          <cell r="Y621">
            <v>0</v>
          </cell>
          <cell r="Z621">
            <v>0</v>
          </cell>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cell r="AS621">
            <v>0</v>
          </cell>
          <cell r="AT621">
            <v>0</v>
          </cell>
          <cell r="AU621">
            <v>0</v>
          </cell>
          <cell r="AV621">
            <v>0</v>
          </cell>
          <cell r="AW621">
            <v>-21640</v>
          </cell>
          <cell r="AX621">
            <v>0</v>
          </cell>
          <cell r="AY621">
            <v>0</v>
          </cell>
          <cell r="AZ621">
            <v>0</v>
          </cell>
          <cell r="BA621" t="str">
            <v>COMUN</v>
          </cell>
        </row>
        <row r="622">
          <cell r="A622" t="str">
            <v>100</v>
          </cell>
          <cell r="B622" t="str">
            <v>BIENES Y SERVICIOS</v>
          </cell>
          <cell r="C622" t="str">
            <v>UTILES DE ESCRITORIO</v>
          </cell>
          <cell r="D622" t="str">
            <v>031</v>
          </cell>
          <cell r="E622">
            <v>-1042910</v>
          </cell>
          <cell r="F622">
            <v>0</v>
          </cell>
          <cell r="G622">
            <v>0</v>
          </cell>
          <cell r="H622">
            <v>0</v>
          </cell>
          <cell r="I622">
            <v>0</v>
          </cell>
          <cell r="J622">
            <v>0</v>
          </cell>
          <cell r="K622">
            <v>0</v>
          </cell>
          <cell r="L622">
            <v>0</v>
          </cell>
          <cell r="M622">
            <v>0</v>
          </cell>
          <cell r="N622">
            <v>0</v>
          </cell>
          <cell r="O622">
            <v>0</v>
          </cell>
          <cell r="P622">
            <v>0</v>
          </cell>
          <cell r="Q622">
            <v>0</v>
          </cell>
          <cell r="R622">
            <v>0</v>
          </cell>
          <cell r="S622">
            <v>0</v>
          </cell>
          <cell r="T622">
            <v>0</v>
          </cell>
          <cell r="U622">
            <v>0</v>
          </cell>
          <cell r="V622">
            <v>0</v>
          </cell>
          <cell r="W622">
            <v>0</v>
          </cell>
          <cell r="X622">
            <v>0</v>
          </cell>
          <cell r="Y622">
            <v>0</v>
          </cell>
          <cell r="Z622">
            <v>0</v>
          </cell>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cell r="AS622">
            <v>0</v>
          </cell>
          <cell r="AT622">
            <v>0</v>
          </cell>
          <cell r="AU622">
            <v>0</v>
          </cell>
          <cell r="AV622">
            <v>0</v>
          </cell>
          <cell r="AW622">
            <v>0</v>
          </cell>
          <cell r="AX622">
            <v>0</v>
          </cell>
          <cell r="AY622">
            <v>0</v>
          </cell>
          <cell r="AZ622">
            <v>0</v>
          </cell>
          <cell r="BA622" t="str">
            <v>DATA</v>
          </cell>
        </row>
        <row r="623">
          <cell r="A623" t="str">
            <v>100</v>
          </cell>
          <cell r="B623" t="str">
            <v>BIENES Y SERVICIOS</v>
          </cell>
          <cell r="C623" t="str">
            <v>UTILES DE ESCRITORIO</v>
          </cell>
          <cell r="D623" t="str">
            <v>031</v>
          </cell>
          <cell r="E623">
            <v>-3109919</v>
          </cell>
          <cell r="F623">
            <v>-2095094</v>
          </cell>
          <cell r="G623">
            <v>0</v>
          </cell>
          <cell r="H623">
            <v>0</v>
          </cell>
          <cell r="I623">
            <v>0</v>
          </cell>
          <cell r="J623">
            <v>0</v>
          </cell>
          <cell r="K623">
            <v>0</v>
          </cell>
          <cell r="L623">
            <v>0</v>
          </cell>
          <cell r="M623">
            <v>0</v>
          </cell>
          <cell r="N623">
            <v>0</v>
          </cell>
          <cell r="O623">
            <v>0</v>
          </cell>
          <cell r="P623">
            <v>0</v>
          </cell>
          <cell r="Q623">
            <v>0</v>
          </cell>
          <cell r="R623">
            <v>0</v>
          </cell>
          <cell r="S623">
            <v>0</v>
          </cell>
          <cell r="T623">
            <v>0</v>
          </cell>
          <cell r="U623">
            <v>0</v>
          </cell>
          <cell r="V623">
            <v>0</v>
          </cell>
          <cell r="W623">
            <v>0</v>
          </cell>
          <cell r="X623">
            <v>0</v>
          </cell>
          <cell r="Y623">
            <v>0</v>
          </cell>
          <cell r="Z623">
            <v>0</v>
          </cell>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cell r="AS623">
            <v>0</v>
          </cell>
          <cell r="AT623">
            <v>0</v>
          </cell>
          <cell r="AU623">
            <v>0</v>
          </cell>
          <cell r="AV623">
            <v>0</v>
          </cell>
          <cell r="AW623">
            <v>0</v>
          </cell>
          <cell r="AX623">
            <v>0</v>
          </cell>
          <cell r="AY623">
            <v>0</v>
          </cell>
          <cell r="AZ623">
            <v>0</v>
          </cell>
          <cell r="BA623" t="str">
            <v>EMPRE</v>
          </cell>
        </row>
        <row r="624">
          <cell r="A624" t="str">
            <v>100</v>
          </cell>
          <cell r="B624" t="str">
            <v>BIENES Y SERVICIOS</v>
          </cell>
          <cell r="C624" t="str">
            <v>UTILES DE ESCRITORIO</v>
          </cell>
          <cell r="D624" t="str">
            <v>031</v>
          </cell>
          <cell r="E624">
            <v>0</v>
          </cell>
          <cell r="F624">
            <v>-175207</v>
          </cell>
          <cell r="G624">
            <v>0</v>
          </cell>
          <cell r="H624">
            <v>0</v>
          </cell>
          <cell r="I624">
            <v>0</v>
          </cell>
          <cell r="J624">
            <v>0</v>
          </cell>
          <cell r="K624">
            <v>0</v>
          </cell>
          <cell r="L624">
            <v>0</v>
          </cell>
          <cell r="M624">
            <v>0</v>
          </cell>
          <cell r="N624">
            <v>0</v>
          </cell>
          <cell r="O624">
            <v>0</v>
          </cell>
          <cell r="P624">
            <v>0</v>
          </cell>
          <cell r="Q624">
            <v>0</v>
          </cell>
          <cell r="R624">
            <v>0</v>
          </cell>
          <cell r="S624">
            <v>0</v>
          </cell>
          <cell r="T624">
            <v>0</v>
          </cell>
          <cell r="U624">
            <v>0</v>
          </cell>
          <cell r="V624">
            <v>0</v>
          </cell>
          <cell r="W624">
            <v>0</v>
          </cell>
          <cell r="X624">
            <v>0</v>
          </cell>
          <cell r="Y624">
            <v>0</v>
          </cell>
          <cell r="Z624">
            <v>0</v>
          </cell>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cell r="AS624">
            <v>0</v>
          </cell>
          <cell r="AT624">
            <v>0</v>
          </cell>
          <cell r="AU624">
            <v>-2315784</v>
          </cell>
          <cell r="AV624">
            <v>-205956</v>
          </cell>
          <cell r="AW624">
            <v>-283246</v>
          </cell>
          <cell r="AX624">
            <v>-112496</v>
          </cell>
          <cell r="AY624">
            <v>-1093448</v>
          </cell>
          <cell r="AZ624">
            <v>-143246</v>
          </cell>
          <cell r="BA624" t="str">
            <v>INFOE</v>
          </cell>
        </row>
        <row r="625">
          <cell r="A625" t="str">
            <v>100</v>
          </cell>
          <cell r="B625" t="str">
            <v>BIENES Y SERVICIOS</v>
          </cell>
          <cell r="C625" t="str">
            <v>UTILES DE ESCRITORIO</v>
          </cell>
          <cell r="D625" t="str">
            <v>031</v>
          </cell>
          <cell r="E625">
            <v>0</v>
          </cell>
          <cell r="F625">
            <v>0</v>
          </cell>
          <cell r="G625">
            <v>0</v>
          </cell>
          <cell r="H625">
            <v>0</v>
          </cell>
          <cell r="I625">
            <v>0</v>
          </cell>
          <cell r="J625">
            <v>0</v>
          </cell>
          <cell r="K625">
            <v>0</v>
          </cell>
          <cell r="L625">
            <v>0</v>
          </cell>
          <cell r="M625">
            <v>0</v>
          </cell>
          <cell r="N625">
            <v>0</v>
          </cell>
          <cell r="O625">
            <v>0</v>
          </cell>
          <cell r="P625">
            <v>0</v>
          </cell>
          <cell r="Q625">
            <v>0</v>
          </cell>
          <cell r="R625">
            <v>0</v>
          </cell>
          <cell r="S625">
            <v>0</v>
          </cell>
          <cell r="T625">
            <v>0</v>
          </cell>
          <cell r="U625">
            <v>0</v>
          </cell>
          <cell r="V625">
            <v>0</v>
          </cell>
          <cell r="W625">
            <v>0</v>
          </cell>
          <cell r="X625">
            <v>0</v>
          </cell>
          <cell r="Y625">
            <v>0</v>
          </cell>
          <cell r="Z625">
            <v>0</v>
          </cell>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-3938600</v>
          </cell>
          <cell r="AQ625">
            <v>3938600</v>
          </cell>
          <cell r="AR625">
            <v>0</v>
          </cell>
          <cell r="AS625">
            <v>0</v>
          </cell>
          <cell r="AT625">
            <v>0</v>
          </cell>
          <cell r="AU625">
            <v>0</v>
          </cell>
          <cell r="AV625">
            <v>0</v>
          </cell>
          <cell r="AW625">
            <v>0</v>
          </cell>
          <cell r="AX625">
            <v>0</v>
          </cell>
          <cell r="AY625">
            <v>0</v>
          </cell>
          <cell r="AZ625">
            <v>0</v>
          </cell>
          <cell r="BA625" t="str">
            <v>INTER</v>
          </cell>
        </row>
        <row r="626">
          <cell r="A626" t="str">
            <v>100</v>
          </cell>
          <cell r="B626" t="str">
            <v>BIENES Y SERVICIOS</v>
          </cell>
          <cell r="C626" t="str">
            <v>UTILES DE ESCRITORIO</v>
          </cell>
          <cell r="D626" t="str">
            <v>031</v>
          </cell>
          <cell r="E626">
            <v>0</v>
          </cell>
          <cell r="F626">
            <v>0</v>
          </cell>
          <cell r="G626">
            <v>0</v>
          </cell>
          <cell r="H626">
            <v>0</v>
          </cell>
          <cell r="I626">
            <v>0</v>
          </cell>
          <cell r="J626">
            <v>0</v>
          </cell>
          <cell r="K626">
            <v>0</v>
          </cell>
          <cell r="L626">
            <v>0</v>
          </cell>
          <cell r="M626">
            <v>0</v>
          </cell>
          <cell r="N626">
            <v>0</v>
          </cell>
          <cell r="O626">
            <v>0</v>
          </cell>
          <cell r="P626">
            <v>0</v>
          </cell>
          <cell r="Q626">
            <v>0</v>
          </cell>
          <cell r="R626">
            <v>0</v>
          </cell>
          <cell r="S626">
            <v>0</v>
          </cell>
          <cell r="T626">
            <v>0</v>
          </cell>
          <cell r="U626">
            <v>0</v>
          </cell>
          <cell r="V626">
            <v>0</v>
          </cell>
          <cell r="W626">
            <v>0</v>
          </cell>
          <cell r="X626">
            <v>0</v>
          </cell>
          <cell r="Y626">
            <v>0</v>
          </cell>
          <cell r="Z626">
            <v>0</v>
          </cell>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-184620</v>
          </cell>
          <cell r="AP626">
            <v>-75520</v>
          </cell>
          <cell r="AQ626">
            <v>-214782</v>
          </cell>
          <cell r="AR626">
            <v>-37990</v>
          </cell>
          <cell r="AS626">
            <v>-302754</v>
          </cell>
          <cell r="AT626">
            <v>-27438</v>
          </cell>
          <cell r="AU626">
            <v>-156422</v>
          </cell>
          <cell r="AV626">
            <v>0</v>
          </cell>
          <cell r="AW626">
            <v>0</v>
          </cell>
          <cell r="AX626">
            <v>-162544</v>
          </cell>
          <cell r="AY626">
            <v>0</v>
          </cell>
          <cell r="AZ626">
            <v>0</v>
          </cell>
          <cell r="BA626" t="str">
            <v>PANAL</v>
          </cell>
        </row>
        <row r="627">
          <cell r="A627" t="str">
            <v>100</v>
          </cell>
          <cell r="B627" t="str">
            <v>BIENES Y SERVICIOS</v>
          </cell>
          <cell r="C627" t="str">
            <v>UTILES DE ESCRITORIO</v>
          </cell>
          <cell r="D627" t="str">
            <v>031</v>
          </cell>
          <cell r="E627">
            <v>-624247</v>
          </cell>
          <cell r="F627">
            <v>-704767</v>
          </cell>
          <cell r="G627">
            <v>0</v>
          </cell>
          <cell r="H627">
            <v>0</v>
          </cell>
          <cell r="I627">
            <v>0</v>
          </cell>
          <cell r="J627">
            <v>0</v>
          </cell>
          <cell r="K627">
            <v>0</v>
          </cell>
          <cell r="L627">
            <v>0</v>
          </cell>
          <cell r="M627">
            <v>0</v>
          </cell>
          <cell r="N627">
            <v>0</v>
          </cell>
          <cell r="O627">
            <v>0</v>
          </cell>
          <cell r="P627">
            <v>0</v>
          </cell>
          <cell r="Q627">
            <v>0</v>
          </cell>
          <cell r="R627">
            <v>0</v>
          </cell>
          <cell r="S627">
            <v>0</v>
          </cell>
          <cell r="T627">
            <v>0</v>
          </cell>
          <cell r="U627">
            <v>0</v>
          </cell>
          <cell r="V627">
            <v>0</v>
          </cell>
          <cell r="W627">
            <v>0</v>
          </cell>
          <cell r="X627">
            <v>0</v>
          </cell>
          <cell r="Y627">
            <v>0</v>
          </cell>
          <cell r="Z627">
            <v>0</v>
          </cell>
          <cell r="AA627">
            <v>0</v>
          </cell>
          <cell r="AB627">
            <v>0</v>
          </cell>
          <cell r="AC627">
            <v>-1754766.3550922142</v>
          </cell>
          <cell r="AD627">
            <v>-1758977.794344435</v>
          </cell>
          <cell r="AE627">
            <v>-1765053.3708936842</v>
          </cell>
          <cell r="AF627">
            <v>-2069384.0873984823</v>
          </cell>
          <cell r="AG627">
            <v>-2076006.1164781582</v>
          </cell>
          <cell r="AH627">
            <v>-2085804.0683243871</v>
          </cell>
          <cell r="AI627">
            <v>-2243183.1947433488</v>
          </cell>
          <cell r="AJ627">
            <v>-2249688.4260081043</v>
          </cell>
          <cell r="AK627">
            <v>-2255987.5536009269</v>
          </cell>
          <cell r="AL627">
            <v>-2562854.9022360267</v>
          </cell>
          <cell r="AM627">
            <v>-2572081.179884077</v>
          </cell>
          <cell r="AN627">
            <v>-2577739.758479822</v>
          </cell>
          <cell r="AO627">
            <v>-579636</v>
          </cell>
          <cell r="AP627">
            <v>-222692</v>
          </cell>
          <cell r="AQ627">
            <v>-192912</v>
          </cell>
          <cell r="AR627">
            <v>-901156</v>
          </cell>
          <cell r="AS627">
            <v>-1063518</v>
          </cell>
          <cell r="AT627">
            <v>-112420</v>
          </cell>
          <cell r="AU627">
            <v>-132292</v>
          </cell>
          <cell r="AV627">
            <v>-2555282</v>
          </cell>
          <cell r="AW627">
            <v>-4142402</v>
          </cell>
          <cell r="AX627">
            <v>-2254718</v>
          </cell>
          <cell r="AY627">
            <v>-2458304</v>
          </cell>
          <cell r="AZ627">
            <v>-1208048</v>
          </cell>
          <cell r="BA627" t="str">
            <v>TDATA</v>
          </cell>
        </row>
        <row r="628">
          <cell r="A628" t="str">
            <v>100</v>
          </cell>
          <cell r="B628" t="str">
            <v>BIENES Y SERVICIOS</v>
          </cell>
          <cell r="C628" t="str">
            <v>UTILES DE ESCRITORIO</v>
          </cell>
          <cell r="D628" t="str">
            <v>031</v>
          </cell>
          <cell r="E628">
            <v>0</v>
          </cell>
          <cell r="F628">
            <v>0</v>
          </cell>
          <cell r="G628">
            <v>0</v>
          </cell>
          <cell r="H628">
            <v>0</v>
          </cell>
          <cell r="I628">
            <v>0</v>
          </cell>
          <cell r="J628">
            <v>0</v>
          </cell>
          <cell r="K628">
            <v>0</v>
          </cell>
          <cell r="L628">
            <v>0</v>
          </cell>
          <cell r="M628">
            <v>0</v>
          </cell>
          <cell r="N628">
            <v>0</v>
          </cell>
          <cell r="O628">
            <v>0</v>
          </cell>
          <cell r="P628">
            <v>0</v>
          </cell>
          <cell r="Q628">
            <v>0</v>
          </cell>
          <cell r="R628">
            <v>0</v>
          </cell>
          <cell r="S628">
            <v>0</v>
          </cell>
          <cell r="T628">
            <v>0</v>
          </cell>
          <cell r="U628">
            <v>0</v>
          </cell>
          <cell r="V628">
            <v>0</v>
          </cell>
          <cell r="W628">
            <v>0</v>
          </cell>
          <cell r="X628">
            <v>0</v>
          </cell>
          <cell r="Y628">
            <v>0</v>
          </cell>
          <cell r="Z628">
            <v>0</v>
          </cell>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-325100</v>
          </cell>
          <cell r="AP628">
            <v>-117760</v>
          </cell>
          <cell r="AQ628">
            <v>-238168</v>
          </cell>
          <cell r="AR628">
            <v>-660342</v>
          </cell>
          <cell r="AS628">
            <v>-217200</v>
          </cell>
          <cell r="AT628">
            <v>0</v>
          </cell>
          <cell r="AU628">
            <v>-180000</v>
          </cell>
          <cell r="AV628">
            <v>0</v>
          </cell>
          <cell r="AW628">
            <v>0</v>
          </cell>
          <cell r="AX628">
            <v>0</v>
          </cell>
          <cell r="AY628">
            <v>0</v>
          </cell>
          <cell r="AZ628">
            <v>0</v>
          </cell>
          <cell r="BA628" t="str">
            <v>TECNO</v>
          </cell>
        </row>
        <row r="629">
          <cell r="A629" t="str">
            <v>100</v>
          </cell>
          <cell r="B629" t="str">
            <v>BIENES Y SERVICIOS</v>
          </cell>
          <cell r="C629" t="str">
            <v>UTILES DE ESCRITORIO</v>
          </cell>
          <cell r="D629" t="str">
            <v>031</v>
          </cell>
          <cell r="E629">
            <v>0</v>
          </cell>
          <cell r="F629">
            <v>-232677</v>
          </cell>
          <cell r="G629">
            <v>0</v>
          </cell>
          <cell r="H629">
            <v>0</v>
          </cell>
          <cell r="I629">
            <v>0</v>
          </cell>
          <cell r="J629">
            <v>0</v>
          </cell>
          <cell r="K629">
            <v>0</v>
          </cell>
          <cell r="L629">
            <v>0</v>
          </cell>
          <cell r="M629">
            <v>0</v>
          </cell>
          <cell r="N629">
            <v>0</v>
          </cell>
          <cell r="O629">
            <v>0</v>
          </cell>
          <cell r="P629">
            <v>0</v>
          </cell>
          <cell r="Q629">
            <v>0</v>
          </cell>
          <cell r="R629">
            <v>0</v>
          </cell>
          <cell r="S629">
            <v>0</v>
          </cell>
          <cell r="T629">
            <v>0</v>
          </cell>
          <cell r="U629">
            <v>0</v>
          </cell>
          <cell r="V629">
            <v>0</v>
          </cell>
          <cell r="W629">
            <v>0</v>
          </cell>
          <cell r="X629">
            <v>0</v>
          </cell>
          <cell r="Y629">
            <v>0</v>
          </cell>
          <cell r="Z629">
            <v>0</v>
          </cell>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cell r="AS629">
            <v>0</v>
          </cell>
          <cell r="AT629">
            <v>0</v>
          </cell>
          <cell r="AU629">
            <v>0</v>
          </cell>
          <cell r="AV629">
            <v>0</v>
          </cell>
          <cell r="AW629">
            <v>0</v>
          </cell>
          <cell r="AX629">
            <v>0</v>
          </cell>
          <cell r="AY629">
            <v>0</v>
          </cell>
          <cell r="AZ629">
            <v>0</v>
          </cell>
          <cell r="BA629" t="str">
            <v>TELEM</v>
          </cell>
        </row>
        <row r="630">
          <cell r="A630" t="str">
            <v>100</v>
          </cell>
          <cell r="B630" t="str">
            <v>BIENES Y SERVICIOS</v>
          </cell>
          <cell r="C630" t="str">
            <v>UTILES DE ESCRITORIO</v>
          </cell>
          <cell r="D630" t="str">
            <v>031</v>
          </cell>
          <cell r="E630">
            <v>-197352</v>
          </cell>
          <cell r="F630">
            <v>197352</v>
          </cell>
          <cell r="G630">
            <v>0</v>
          </cell>
          <cell r="H630">
            <v>0</v>
          </cell>
          <cell r="I630">
            <v>0</v>
          </cell>
          <cell r="J630">
            <v>0</v>
          </cell>
          <cell r="K630">
            <v>0</v>
          </cell>
          <cell r="L630">
            <v>0</v>
          </cell>
          <cell r="M630">
            <v>0</v>
          </cell>
          <cell r="N630">
            <v>0</v>
          </cell>
          <cell r="O630">
            <v>0</v>
          </cell>
          <cell r="P630">
            <v>0</v>
          </cell>
          <cell r="Q630">
            <v>0</v>
          </cell>
          <cell r="R630">
            <v>0</v>
          </cell>
          <cell r="S630">
            <v>0</v>
          </cell>
          <cell r="T630">
            <v>0</v>
          </cell>
          <cell r="U630">
            <v>0</v>
          </cell>
          <cell r="V630">
            <v>0</v>
          </cell>
          <cell r="W630">
            <v>0</v>
          </cell>
          <cell r="X630">
            <v>0</v>
          </cell>
          <cell r="Y630">
            <v>0</v>
          </cell>
          <cell r="Z630">
            <v>0</v>
          </cell>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cell r="AS630">
            <v>0</v>
          </cell>
          <cell r="AT630">
            <v>0</v>
          </cell>
          <cell r="AU630">
            <v>0</v>
          </cell>
          <cell r="AV630">
            <v>0</v>
          </cell>
          <cell r="AW630">
            <v>0</v>
          </cell>
          <cell r="AX630">
            <v>0</v>
          </cell>
          <cell r="AY630">
            <v>0</v>
          </cell>
          <cell r="AZ630">
            <v>0</v>
          </cell>
          <cell r="BA630" t="str">
            <v>TELEO</v>
          </cell>
        </row>
        <row r="631">
          <cell r="A631" t="str">
            <v>100</v>
          </cell>
          <cell r="B631" t="str">
            <v>BIENES Y SERVICIOS</v>
          </cell>
          <cell r="C631" t="str">
            <v>UTILES DE ESCRITORIO</v>
          </cell>
          <cell r="D631" t="str">
            <v>031</v>
          </cell>
          <cell r="E631">
            <v>-4350181</v>
          </cell>
          <cell r="F631">
            <v>-1897742</v>
          </cell>
          <cell r="G631">
            <v>0</v>
          </cell>
          <cell r="H631">
            <v>0</v>
          </cell>
          <cell r="I631">
            <v>0</v>
          </cell>
          <cell r="J631">
            <v>0</v>
          </cell>
          <cell r="K631">
            <v>0</v>
          </cell>
          <cell r="L631">
            <v>0</v>
          </cell>
          <cell r="M631">
            <v>0</v>
          </cell>
          <cell r="N631">
            <v>0</v>
          </cell>
          <cell r="O631">
            <v>0</v>
          </cell>
          <cell r="P631">
            <v>0</v>
          </cell>
          <cell r="Q631">
            <v>0</v>
          </cell>
          <cell r="R631">
            <v>0</v>
          </cell>
          <cell r="S631">
            <v>0</v>
          </cell>
          <cell r="T631">
            <v>0</v>
          </cell>
          <cell r="U631">
            <v>0</v>
          </cell>
          <cell r="V631">
            <v>0</v>
          </cell>
          <cell r="W631">
            <v>0</v>
          </cell>
          <cell r="X631">
            <v>0</v>
          </cell>
          <cell r="Y631">
            <v>0</v>
          </cell>
          <cell r="Z631">
            <v>0</v>
          </cell>
          <cell r="AA631">
            <v>0</v>
          </cell>
          <cell r="AB631">
            <v>0</v>
          </cell>
          <cell r="AC631">
            <v>-2337249.7369142873</v>
          </cell>
          <cell r="AD631">
            <v>-3850748.489395841</v>
          </cell>
          <cell r="AE631">
            <v>-971657.18128654792</v>
          </cell>
          <cell r="AF631">
            <v>-4141805.1726001105</v>
          </cell>
          <cell r="AG631">
            <v>-6021860.8099219529</v>
          </cell>
          <cell r="AH631">
            <v>-3269138.4433975182</v>
          </cell>
          <cell r="AI631">
            <v>-3444952.7088834345</v>
          </cell>
          <cell r="AJ631">
            <v>-3627690.2253261567</v>
          </cell>
          <cell r="AK631">
            <v>-3819740.1458549243</v>
          </cell>
          <cell r="AL631">
            <v>-4022759.3346071136</v>
          </cell>
          <cell r="AM631">
            <v>-4239103.3316222858</v>
          </cell>
          <cell r="AN631">
            <v>-4461932.1460843123</v>
          </cell>
          <cell r="AO631">
            <v>-13065262</v>
          </cell>
          <cell r="AP631">
            <v>-6511722</v>
          </cell>
          <cell r="AQ631">
            <v>-15869496</v>
          </cell>
          <cell r="AR631">
            <v>-12085048</v>
          </cell>
          <cell r="AS631">
            <v>-19627826</v>
          </cell>
          <cell r="AT631">
            <v>-9393762</v>
          </cell>
          <cell r="AU631">
            <v>-5332554</v>
          </cell>
          <cell r="AV631">
            <v>-5031238</v>
          </cell>
          <cell r="AW631">
            <v>-7952718</v>
          </cell>
          <cell r="AX631">
            <v>-5045050</v>
          </cell>
          <cell r="AY631">
            <v>-8140598</v>
          </cell>
          <cell r="AZ631">
            <v>-13657234</v>
          </cell>
          <cell r="BA631" t="str">
            <v>TEMPR</v>
          </cell>
        </row>
        <row r="632">
          <cell r="A632" t="str">
            <v>100</v>
          </cell>
          <cell r="B632" t="str">
            <v>BIENES Y SERVICIOS</v>
          </cell>
          <cell r="C632" t="str">
            <v>UTILES Y ENSERES DE ASEO</v>
          </cell>
          <cell r="D632" t="str">
            <v>033</v>
          </cell>
          <cell r="E632">
            <v>0</v>
          </cell>
          <cell r="F632">
            <v>0</v>
          </cell>
          <cell r="G632">
            <v>0</v>
          </cell>
          <cell r="H632">
            <v>0</v>
          </cell>
          <cell r="I632">
            <v>0</v>
          </cell>
          <cell r="J632">
            <v>0</v>
          </cell>
          <cell r="K632">
            <v>0</v>
          </cell>
          <cell r="L632">
            <v>0</v>
          </cell>
          <cell r="M632">
            <v>0</v>
          </cell>
          <cell r="N632">
            <v>0</v>
          </cell>
          <cell r="O632">
            <v>0</v>
          </cell>
          <cell r="P632">
            <v>0</v>
          </cell>
          <cell r="Q632">
            <v>0</v>
          </cell>
          <cell r="R632">
            <v>0</v>
          </cell>
          <cell r="S632">
            <v>0</v>
          </cell>
          <cell r="T632">
            <v>0</v>
          </cell>
          <cell r="U632">
            <v>0</v>
          </cell>
          <cell r="V632">
            <v>0</v>
          </cell>
          <cell r="W632">
            <v>0</v>
          </cell>
          <cell r="X632">
            <v>0</v>
          </cell>
          <cell r="Y632">
            <v>0</v>
          </cell>
          <cell r="Z632">
            <v>0</v>
          </cell>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cell r="AS632">
            <v>0</v>
          </cell>
          <cell r="AT632">
            <v>0</v>
          </cell>
          <cell r="AU632">
            <v>0</v>
          </cell>
          <cell r="AV632">
            <v>0</v>
          </cell>
          <cell r="AW632">
            <v>0</v>
          </cell>
          <cell r="AX632">
            <v>0</v>
          </cell>
          <cell r="AY632">
            <v>0</v>
          </cell>
          <cell r="AZ632">
            <v>-218800</v>
          </cell>
          <cell r="BA632" t="str">
            <v>COMUN</v>
          </cell>
        </row>
        <row r="633">
          <cell r="A633" t="str">
            <v>100</v>
          </cell>
          <cell r="B633" t="str">
            <v>BIENES Y SERVICIOS</v>
          </cell>
          <cell r="C633" t="str">
            <v>UTILES Y ENSERES DE ASEO</v>
          </cell>
          <cell r="D633" t="str">
            <v>033</v>
          </cell>
          <cell r="E633">
            <v>-370574</v>
          </cell>
          <cell r="F633">
            <v>0</v>
          </cell>
          <cell r="G633">
            <v>0</v>
          </cell>
          <cell r="H633">
            <v>0</v>
          </cell>
          <cell r="I633">
            <v>0</v>
          </cell>
          <cell r="J633">
            <v>0</v>
          </cell>
          <cell r="K633">
            <v>0</v>
          </cell>
          <cell r="L633">
            <v>0</v>
          </cell>
          <cell r="M633">
            <v>0</v>
          </cell>
          <cell r="N633">
            <v>0</v>
          </cell>
          <cell r="O633">
            <v>0</v>
          </cell>
          <cell r="P633">
            <v>0</v>
          </cell>
          <cell r="Q633">
            <v>0</v>
          </cell>
          <cell r="R633">
            <v>0</v>
          </cell>
          <cell r="S633">
            <v>0</v>
          </cell>
          <cell r="T633">
            <v>0</v>
          </cell>
          <cell r="U633">
            <v>0</v>
          </cell>
          <cell r="V633">
            <v>0</v>
          </cell>
          <cell r="W633">
            <v>0</v>
          </cell>
          <cell r="X633">
            <v>0</v>
          </cell>
          <cell r="Y633">
            <v>0</v>
          </cell>
          <cell r="Z633">
            <v>0</v>
          </cell>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cell r="AS633">
            <v>0</v>
          </cell>
          <cell r="AT633">
            <v>0</v>
          </cell>
          <cell r="AU633">
            <v>0</v>
          </cell>
          <cell r="AV633">
            <v>0</v>
          </cell>
          <cell r="AW633">
            <v>0</v>
          </cell>
          <cell r="AX633">
            <v>0</v>
          </cell>
          <cell r="AY633">
            <v>0</v>
          </cell>
          <cell r="AZ633">
            <v>0</v>
          </cell>
          <cell r="BA633" t="str">
            <v>DATA</v>
          </cell>
        </row>
        <row r="634">
          <cell r="A634" t="str">
            <v>100</v>
          </cell>
          <cell r="B634" t="str">
            <v>BIENES Y SERVICIOS</v>
          </cell>
          <cell r="C634" t="str">
            <v>UTILES Y ENSERES DE ASEO</v>
          </cell>
          <cell r="D634" t="str">
            <v>033</v>
          </cell>
          <cell r="E634">
            <v>-1105036</v>
          </cell>
          <cell r="F634">
            <v>-254451</v>
          </cell>
          <cell r="G634">
            <v>0</v>
          </cell>
          <cell r="H634">
            <v>0</v>
          </cell>
          <cell r="I634">
            <v>0</v>
          </cell>
          <cell r="J634">
            <v>0</v>
          </cell>
          <cell r="K634">
            <v>0</v>
          </cell>
          <cell r="L634">
            <v>0</v>
          </cell>
          <cell r="M634">
            <v>0</v>
          </cell>
          <cell r="N634">
            <v>0</v>
          </cell>
          <cell r="O634">
            <v>0</v>
          </cell>
          <cell r="P634">
            <v>0</v>
          </cell>
          <cell r="Q634">
            <v>0</v>
          </cell>
          <cell r="R634">
            <v>0</v>
          </cell>
          <cell r="S634">
            <v>0</v>
          </cell>
          <cell r="T634">
            <v>0</v>
          </cell>
          <cell r="U634">
            <v>0</v>
          </cell>
          <cell r="V634">
            <v>0</v>
          </cell>
          <cell r="W634">
            <v>0</v>
          </cell>
          <cell r="X634">
            <v>0</v>
          </cell>
          <cell r="Y634">
            <v>0</v>
          </cell>
          <cell r="Z634">
            <v>0</v>
          </cell>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cell r="AS634">
            <v>0</v>
          </cell>
          <cell r="AT634">
            <v>0</v>
          </cell>
          <cell r="AU634">
            <v>0</v>
          </cell>
          <cell r="AV634">
            <v>0</v>
          </cell>
          <cell r="AW634">
            <v>0</v>
          </cell>
          <cell r="AX634">
            <v>0</v>
          </cell>
          <cell r="AY634">
            <v>0</v>
          </cell>
          <cell r="AZ634">
            <v>0</v>
          </cell>
          <cell r="BA634" t="str">
            <v>EMPRE</v>
          </cell>
        </row>
        <row r="635">
          <cell r="A635" t="str">
            <v>100</v>
          </cell>
          <cell r="B635" t="str">
            <v>BIENES Y SERVICIOS</v>
          </cell>
          <cell r="C635" t="str">
            <v>UTILES Y ENSERES DE ASEO</v>
          </cell>
          <cell r="D635" t="str">
            <v>033</v>
          </cell>
          <cell r="E635">
            <v>0</v>
          </cell>
          <cell r="F635">
            <v>0</v>
          </cell>
          <cell r="G635">
            <v>0</v>
          </cell>
          <cell r="H635">
            <v>0</v>
          </cell>
          <cell r="I635">
            <v>0</v>
          </cell>
          <cell r="J635">
            <v>0</v>
          </cell>
          <cell r="K635">
            <v>0</v>
          </cell>
          <cell r="L635">
            <v>0</v>
          </cell>
          <cell r="M635">
            <v>0</v>
          </cell>
          <cell r="N635">
            <v>0</v>
          </cell>
          <cell r="O635">
            <v>0</v>
          </cell>
          <cell r="P635">
            <v>0</v>
          </cell>
          <cell r="Q635">
            <v>0</v>
          </cell>
          <cell r="R635">
            <v>0</v>
          </cell>
          <cell r="S635">
            <v>0</v>
          </cell>
          <cell r="T635">
            <v>0</v>
          </cell>
          <cell r="U635">
            <v>0</v>
          </cell>
          <cell r="V635">
            <v>0</v>
          </cell>
          <cell r="W635">
            <v>0</v>
          </cell>
          <cell r="X635">
            <v>0</v>
          </cell>
          <cell r="Y635">
            <v>0</v>
          </cell>
          <cell r="Z635">
            <v>0</v>
          </cell>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-781986</v>
          </cell>
          <cell r="AP635">
            <v>-718578</v>
          </cell>
          <cell r="AQ635">
            <v>-731894</v>
          </cell>
          <cell r="AR635">
            <v>0</v>
          </cell>
          <cell r="AS635">
            <v>-1133810</v>
          </cell>
          <cell r="AT635">
            <v>-1124790</v>
          </cell>
          <cell r="AU635">
            <v>-1140000</v>
          </cell>
          <cell r="AV635">
            <v>0</v>
          </cell>
          <cell r="AW635">
            <v>0</v>
          </cell>
          <cell r="AX635">
            <v>0</v>
          </cell>
          <cell r="AY635">
            <v>0</v>
          </cell>
          <cell r="AZ635">
            <v>0</v>
          </cell>
          <cell r="BA635" t="str">
            <v>INFOE</v>
          </cell>
        </row>
        <row r="636">
          <cell r="A636" t="str">
            <v>100</v>
          </cell>
          <cell r="B636" t="str">
            <v>BIENES Y SERVICIOS</v>
          </cell>
          <cell r="C636" t="str">
            <v>UTILES Y ENSERES DE ASEO</v>
          </cell>
          <cell r="D636" t="str">
            <v>033</v>
          </cell>
          <cell r="E636">
            <v>-321020</v>
          </cell>
          <cell r="F636">
            <v>-141641</v>
          </cell>
          <cell r="G636">
            <v>0</v>
          </cell>
          <cell r="H636">
            <v>0</v>
          </cell>
          <cell r="I636">
            <v>0</v>
          </cell>
          <cell r="J636">
            <v>0</v>
          </cell>
          <cell r="K636">
            <v>0</v>
          </cell>
          <cell r="L636">
            <v>0</v>
          </cell>
          <cell r="M636">
            <v>0</v>
          </cell>
          <cell r="N636">
            <v>0</v>
          </cell>
          <cell r="O636">
            <v>0</v>
          </cell>
          <cell r="P636">
            <v>0</v>
          </cell>
          <cell r="Q636">
            <v>0</v>
          </cell>
          <cell r="R636">
            <v>0</v>
          </cell>
          <cell r="S636">
            <v>0</v>
          </cell>
          <cell r="T636">
            <v>0</v>
          </cell>
          <cell r="U636">
            <v>0</v>
          </cell>
          <cell r="V636">
            <v>0</v>
          </cell>
          <cell r="W636">
            <v>0</v>
          </cell>
          <cell r="X636">
            <v>0</v>
          </cell>
          <cell r="Y636">
            <v>0</v>
          </cell>
          <cell r="Z636">
            <v>0</v>
          </cell>
          <cell r="AA636">
            <v>0</v>
          </cell>
          <cell r="AB636">
            <v>0</v>
          </cell>
          <cell r="AC636">
            <v>-350676.51761744043</v>
          </cell>
          <cell r="AD636">
            <v>-351518.14125972218</v>
          </cell>
          <cell r="AE636">
            <v>-352695.20345091465</v>
          </cell>
          <cell r="AF636">
            <v>-407975.18878723407</v>
          </cell>
          <cell r="AG636">
            <v>-409280.70939135336</v>
          </cell>
          <cell r="AH636">
            <v>-410631.33573234471</v>
          </cell>
          <cell r="AI636">
            <v>-439539.68151604082</v>
          </cell>
          <cell r="AJ636">
            <v>-440814.34659243736</v>
          </cell>
          <cell r="AK636">
            <v>-442048.62676289608</v>
          </cell>
          <cell r="AL636">
            <v>-498300.61054749973</v>
          </cell>
          <cell r="AM636">
            <v>-500094.49274547072</v>
          </cell>
          <cell r="AN636">
            <v>-501194.70062951074</v>
          </cell>
          <cell r="AO636">
            <v>-47942</v>
          </cell>
          <cell r="AP636">
            <v>-20558</v>
          </cell>
          <cell r="AQ636">
            <v>0</v>
          </cell>
          <cell r="AR636">
            <v>-507676</v>
          </cell>
          <cell r="AS636">
            <v>-19114</v>
          </cell>
          <cell r="AT636">
            <v>-11240</v>
          </cell>
          <cell r="AU636">
            <v>0</v>
          </cell>
          <cell r="AV636">
            <v>-20900</v>
          </cell>
          <cell r="AW636">
            <v>-69600</v>
          </cell>
          <cell r="AX636">
            <v>-87556</v>
          </cell>
          <cell r="AY636">
            <v>-81708</v>
          </cell>
          <cell r="AZ636">
            <v>-51316</v>
          </cell>
          <cell r="BA636" t="str">
            <v>TDATA</v>
          </cell>
        </row>
        <row r="637">
          <cell r="A637" t="str">
            <v>100</v>
          </cell>
          <cell r="B637" t="str">
            <v>BIENES Y SERVICIOS</v>
          </cell>
          <cell r="C637" t="str">
            <v>UTILES Y ENSERES DE ASEO</v>
          </cell>
          <cell r="D637" t="str">
            <v>033</v>
          </cell>
          <cell r="E637">
            <v>0</v>
          </cell>
          <cell r="F637">
            <v>-4300</v>
          </cell>
          <cell r="G637">
            <v>0</v>
          </cell>
          <cell r="H637">
            <v>0</v>
          </cell>
          <cell r="I637">
            <v>0</v>
          </cell>
          <cell r="J637">
            <v>0</v>
          </cell>
          <cell r="K637">
            <v>0</v>
          </cell>
          <cell r="L637">
            <v>0</v>
          </cell>
          <cell r="M637">
            <v>0</v>
          </cell>
          <cell r="N637">
            <v>0</v>
          </cell>
          <cell r="O637">
            <v>0</v>
          </cell>
          <cell r="P637">
            <v>0</v>
          </cell>
          <cell r="Q637">
            <v>0</v>
          </cell>
          <cell r="R637">
            <v>0</v>
          </cell>
          <cell r="S637">
            <v>0</v>
          </cell>
          <cell r="T637">
            <v>0</v>
          </cell>
          <cell r="U637">
            <v>0</v>
          </cell>
          <cell r="V637">
            <v>0</v>
          </cell>
          <cell r="W637">
            <v>0</v>
          </cell>
          <cell r="X637">
            <v>0</v>
          </cell>
          <cell r="Y637">
            <v>0</v>
          </cell>
          <cell r="Z637">
            <v>0</v>
          </cell>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cell r="AS637">
            <v>0</v>
          </cell>
          <cell r="AT637">
            <v>0</v>
          </cell>
          <cell r="AU637">
            <v>0</v>
          </cell>
          <cell r="AV637">
            <v>0</v>
          </cell>
          <cell r="AW637">
            <v>0</v>
          </cell>
          <cell r="AX637">
            <v>0</v>
          </cell>
          <cell r="AY637">
            <v>0</v>
          </cell>
          <cell r="AZ637">
            <v>0</v>
          </cell>
          <cell r="BA637" t="str">
            <v>TELEM</v>
          </cell>
        </row>
        <row r="638">
          <cell r="A638" t="str">
            <v>100</v>
          </cell>
          <cell r="B638" t="str">
            <v>BIENES Y SERVICIOS</v>
          </cell>
          <cell r="C638" t="str">
            <v>UTILES Y ENSERES DE ASEO</v>
          </cell>
          <cell r="D638" t="str">
            <v>033</v>
          </cell>
          <cell r="E638">
            <v>-3300</v>
          </cell>
          <cell r="F638">
            <v>3300</v>
          </cell>
          <cell r="G638">
            <v>0</v>
          </cell>
          <cell r="H638">
            <v>0</v>
          </cell>
          <cell r="I638">
            <v>0</v>
          </cell>
          <cell r="J638">
            <v>0</v>
          </cell>
          <cell r="K638">
            <v>0</v>
          </cell>
          <cell r="L638">
            <v>0</v>
          </cell>
          <cell r="M638">
            <v>0</v>
          </cell>
          <cell r="N638">
            <v>0</v>
          </cell>
          <cell r="O638">
            <v>0</v>
          </cell>
          <cell r="P638">
            <v>0</v>
          </cell>
          <cell r="Q638">
            <v>0</v>
          </cell>
          <cell r="R638">
            <v>0</v>
          </cell>
          <cell r="S638">
            <v>0</v>
          </cell>
          <cell r="T638">
            <v>0</v>
          </cell>
          <cell r="U638">
            <v>0</v>
          </cell>
          <cell r="V638">
            <v>0</v>
          </cell>
          <cell r="W638">
            <v>0</v>
          </cell>
          <cell r="X638">
            <v>0</v>
          </cell>
          <cell r="Y638">
            <v>0</v>
          </cell>
          <cell r="Z638">
            <v>0</v>
          </cell>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cell r="AS638">
            <v>0</v>
          </cell>
          <cell r="AT638">
            <v>0</v>
          </cell>
          <cell r="AU638">
            <v>0</v>
          </cell>
          <cell r="AV638">
            <v>0</v>
          </cell>
          <cell r="AW638">
            <v>0</v>
          </cell>
          <cell r="AX638">
            <v>0</v>
          </cell>
          <cell r="AY638">
            <v>0</v>
          </cell>
          <cell r="AZ638">
            <v>0</v>
          </cell>
          <cell r="BA638" t="str">
            <v>TELEO</v>
          </cell>
        </row>
        <row r="639">
          <cell r="A639" t="str">
            <v>100</v>
          </cell>
          <cell r="B639" t="str">
            <v>BIENES Y SERVICIOS</v>
          </cell>
          <cell r="C639" t="str">
            <v>UTILES Y ENSERES DE ASEO</v>
          </cell>
          <cell r="D639" t="str">
            <v>033</v>
          </cell>
          <cell r="E639">
            <v>-1478910</v>
          </cell>
          <cell r="F639">
            <v>-251151</v>
          </cell>
          <cell r="G639">
            <v>0</v>
          </cell>
          <cell r="H639">
            <v>0</v>
          </cell>
          <cell r="I639">
            <v>0</v>
          </cell>
          <cell r="J639">
            <v>0</v>
          </cell>
          <cell r="K639">
            <v>0</v>
          </cell>
          <cell r="L639">
            <v>0</v>
          </cell>
          <cell r="M639">
            <v>0</v>
          </cell>
          <cell r="N639">
            <v>0</v>
          </cell>
          <cell r="O639">
            <v>0</v>
          </cell>
          <cell r="P639">
            <v>0</v>
          </cell>
          <cell r="Q639">
            <v>0</v>
          </cell>
          <cell r="R639">
            <v>0</v>
          </cell>
          <cell r="S639">
            <v>0</v>
          </cell>
          <cell r="T639">
            <v>0</v>
          </cell>
          <cell r="U639">
            <v>0</v>
          </cell>
          <cell r="V639">
            <v>0</v>
          </cell>
          <cell r="W639">
            <v>0</v>
          </cell>
          <cell r="X639">
            <v>0</v>
          </cell>
          <cell r="Y639">
            <v>0</v>
          </cell>
          <cell r="Z639">
            <v>0</v>
          </cell>
          <cell r="AA639">
            <v>0</v>
          </cell>
          <cell r="AB639">
            <v>0</v>
          </cell>
          <cell r="AC639">
            <v>-400309.92790634267</v>
          </cell>
          <cell r="AD639">
            <v>-1255999.1885499719</v>
          </cell>
          <cell r="AE639">
            <v>430280.38228543155</v>
          </cell>
          <cell r="AF639">
            <v>-747073.01308620605</v>
          </cell>
          <cell r="AG639">
            <v>-690159.42069854308</v>
          </cell>
          <cell r="AH639">
            <v>-648902.56711201475</v>
          </cell>
          <cell r="AI639">
            <v>-683800.54717129923</v>
          </cell>
          <cell r="AJ639">
            <v>-720072.74719600088</v>
          </cell>
          <cell r="AK639">
            <v>-758193.39843255654</v>
          </cell>
          <cell r="AL639">
            <v>-798491.37755924743</v>
          </cell>
          <cell r="AM639">
            <v>-841434.24384438386</v>
          </cell>
          <cell r="AN639">
            <v>-885449.66913988348</v>
          </cell>
          <cell r="AO639">
            <v>-531564</v>
          </cell>
          <cell r="AP639">
            <v>-1171120</v>
          </cell>
          <cell r="AQ639">
            <v>-308556</v>
          </cell>
          <cell r="AR639">
            <v>-740472</v>
          </cell>
          <cell r="AS639">
            <v>-807396</v>
          </cell>
          <cell r="AT639">
            <v>-1294492</v>
          </cell>
          <cell r="AU639">
            <v>-62498</v>
          </cell>
          <cell r="AV639">
            <v>-190166</v>
          </cell>
          <cell r="AW639">
            <v>-452688</v>
          </cell>
          <cell r="AX639">
            <v>-265614</v>
          </cell>
          <cell r="AY639">
            <v>-295358</v>
          </cell>
          <cell r="AZ639">
            <v>-760476</v>
          </cell>
          <cell r="BA639" t="str">
            <v>TEMPR</v>
          </cell>
        </row>
        <row r="640">
          <cell r="A640" t="str">
            <v>100</v>
          </cell>
          <cell r="B640" t="str">
            <v>BIENES Y SERVICIOS</v>
          </cell>
          <cell r="C640" t="str">
            <v>VESTUARIO, ROPA CAMA Y HERR.ME</v>
          </cell>
          <cell r="D640" t="str">
            <v>032</v>
          </cell>
          <cell r="E640">
            <v>0</v>
          </cell>
          <cell r="F640">
            <v>-521536</v>
          </cell>
          <cell r="G640">
            <v>0</v>
          </cell>
          <cell r="H640">
            <v>0</v>
          </cell>
          <cell r="I640">
            <v>0</v>
          </cell>
          <cell r="J640">
            <v>0</v>
          </cell>
          <cell r="K640">
            <v>0</v>
          </cell>
          <cell r="L640">
            <v>0</v>
          </cell>
          <cell r="M640">
            <v>0</v>
          </cell>
          <cell r="N640">
            <v>0</v>
          </cell>
          <cell r="O640">
            <v>0</v>
          </cell>
          <cell r="P640">
            <v>0</v>
          </cell>
          <cell r="Q640">
            <v>0</v>
          </cell>
          <cell r="R640">
            <v>0</v>
          </cell>
          <cell r="S640">
            <v>0</v>
          </cell>
          <cell r="T640">
            <v>0</v>
          </cell>
          <cell r="U640">
            <v>0</v>
          </cell>
          <cell r="V640">
            <v>0</v>
          </cell>
          <cell r="W640">
            <v>0</v>
          </cell>
          <cell r="X640">
            <v>0</v>
          </cell>
          <cell r="Y640">
            <v>0</v>
          </cell>
          <cell r="Z640">
            <v>0</v>
          </cell>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cell r="AS640">
            <v>0</v>
          </cell>
          <cell r="AT640">
            <v>0</v>
          </cell>
          <cell r="AU640">
            <v>0</v>
          </cell>
          <cell r="AV640">
            <v>0</v>
          </cell>
          <cell r="AW640">
            <v>0</v>
          </cell>
          <cell r="AX640">
            <v>0</v>
          </cell>
          <cell r="AY640">
            <v>0</v>
          </cell>
          <cell r="AZ640">
            <v>0</v>
          </cell>
          <cell r="BA640" t="str">
            <v>EMPRE</v>
          </cell>
        </row>
        <row r="641">
          <cell r="A641" t="str">
            <v>100</v>
          </cell>
          <cell r="B641" t="str">
            <v>BIENES Y SERVICIOS</v>
          </cell>
          <cell r="C641" t="str">
            <v>VESTUARIO, ROPA CAMA Y HERR.ME</v>
          </cell>
          <cell r="D641" t="str">
            <v>032</v>
          </cell>
          <cell r="E641">
            <v>0</v>
          </cell>
          <cell r="F641">
            <v>0</v>
          </cell>
          <cell r="G641">
            <v>0</v>
          </cell>
          <cell r="H641">
            <v>0</v>
          </cell>
          <cell r="I641">
            <v>0</v>
          </cell>
          <cell r="J641">
            <v>0</v>
          </cell>
          <cell r="K641">
            <v>0</v>
          </cell>
          <cell r="L641">
            <v>0</v>
          </cell>
          <cell r="M641">
            <v>0</v>
          </cell>
          <cell r="N641">
            <v>0</v>
          </cell>
          <cell r="O641">
            <v>0</v>
          </cell>
          <cell r="P641">
            <v>0</v>
          </cell>
          <cell r="Q641">
            <v>0</v>
          </cell>
          <cell r="R641">
            <v>0</v>
          </cell>
          <cell r="S641">
            <v>0</v>
          </cell>
          <cell r="T641">
            <v>0</v>
          </cell>
          <cell r="U641">
            <v>0</v>
          </cell>
          <cell r="V641">
            <v>0</v>
          </cell>
          <cell r="W641">
            <v>0</v>
          </cell>
          <cell r="X641">
            <v>0</v>
          </cell>
          <cell r="Y641">
            <v>0</v>
          </cell>
          <cell r="Z641">
            <v>0</v>
          </cell>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cell r="AO641">
            <v>0</v>
          </cell>
          <cell r="AP641">
            <v>-86844</v>
          </cell>
          <cell r="AQ641">
            <v>86844</v>
          </cell>
          <cell r="AR641">
            <v>0</v>
          </cell>
          <cell r="AS641">
            <v>0</v>
          </cell>
          <cell r="AT641">
            <v>0</v>
          </cell>
          <cell r="AU641">
            <v>0</v>
          </cell>
          <cell r="AV641">
            <v>0</v>
          </cell>
          <cell r="AW641">
            <v>0</v>
          </cell>
          <cell r="AX641">
            <v>0</v>
          </cell>
          <cell r="AY641">
            <v>0</v>
          </cell>
          <cell r="AZ641">
            <v>0</v>
          </cell>
          <cell r="BA641" t="str">
            <v>INTER</v>
          </cell>
        </row>
        <row r="642">
          <cell r="A642" t="str">
            <v>100</v>
          </cell>
          <cell r="B642" t="str">
            <v>BIENES Y SERVICIOS</v>
          </cell>
          <cell r="C642" t="str">
            <v>VESTUARIO, ROPA CAMA Y HERR.ME</v>
          </cell>
          <cell r="D642" t="str">
            <v>032</v>
          </cell>
          <cell r="E642">
            <v>0</v>
          </cell>
          <cell r="F642">
            <v>-14448</v>
          </cell>
          <cell r="G642">
            <v>0</v>
          </cell>
          <cell r="H642">
            <v>0</v>
          </cell>
          <cell r="I642">
            <v>0</v>
          </cell>
          <cell r="J642">
            <v>0</v>
          </cell>
          <cell r="K642">
            <v>0</v>
          </cell>
          <cell r="L642">
            <v>0</v>
          </cell>
          <cell r="M642">
            <v>0</v>
          </cell>
          <cell r="N642">
            <v>0</v>
          </cell>
          <cell r="O642">
            <v>0</v>
          </cell>
          <cell r="P642">
            <v>0</v>
          </cell>
          <cell r="Q642">
            <v>0</v>
          </cell>
          <cell r="R642">
            <v>0</v>
          </cell>
          <cell r="S642">
            <v>0</v>
          </cell>
          <cell r="T642">
            <v>0</v>
          </cell>
          <cell r="U642">
            <v>0</v>
          </cell>
          <cell r="V642">
            <v>0</v>
          </cell>
          <cell r="W642">
            <v>0</v>
          </cell>
          <cell r="X642">
            <v>0</v>
          </cell>
          <cell r="Y642">
            <v>0</v>
          </cell>
          <cell r="Z642">
            <v>0</v>
          </cell>
          <cell r="AA642">
            <v>0</v>
          </cell>
          <cell r="AB642">
            <v>0</v>
          </cell>
          <cell r="AC642">
            <v>-810850.25445660634</v>
          </cell>
          <cell r="AD642">
            <v>-717828.91906730202</v>
          </cell>
          <cell r="AE642">
            <v>-1086498.5739584833</v>
          </cell>
          <cell r="AF642">
            <v>-888287.94153145282</v>
          </cell>
          <cell r="AG642">
            <v>-829444.532545091</v>
          </cell>
          <cell r="AH642">
            <v>-825821.82867130381</v>
          </cell>
          <cell r="AI642">
            <v>-871161.17903381237</v>
          </cell>
          <cell r="AJ642">
            <v>-1019401.451715852</v>
          </cell>
          <cell r="AK642">
            <v>-876133.87158307864</v>
          </cell>
          <cell r="AL642">
            <v>-1008510.6902477409</v>
          </cell>
          <cell r="AM642">
            <v>-1017433.9349070893</v>
          </cell>
          <cell r="AN642">
            <v>-998455.28993172455</v>
          </cell>
          <cell r="AO642">
            <v>-10400</v>
          </cell>
          <cell r="AP642">
            <v>-16000</v>
          </cell>
          <cell r="AQ642">
            <v>0</v>
          </cell>
          <cell r="AR642">
            <v>0</v>
          </cell>
          <cell r="AS642">
            <v>-50300</v>
          </cell>
          <cell r="AT642">
            <v>0</v>
          </cell>
          <cell r="AU642">
            <v>-5600</v>
          </cell>
          <cell r="AV642">
            <v>0</v>
          </cell>
          <cell r="AW642">
            <v>-29920</v>
          </cell>
          <cell r="AX642">
            <v>-1202920</v>
          </cell>
          <cell r="AY642">
            <v>-121856</v>
          </cell>
          <cell r="AZ642">
            <v>-2200</v>
          </cell>
          <cell r="BA642" t="str">
            <v>TDATA</v>
          </cell>
        </row>
        <row r="643">
          <cell r="A643" t="str">
            <v>100</v>
          </cell>
          <cell r="B643" t="str">
            <v>BIENES Y SERVICIOS</v>
          </cell>
          <cell r="C643" t="str">
            <v>VESTUARIO, ROPA CAMA Y HERR.ME</v>
          </cell>
          <cell r="D643" t="str">
            <v>032</v>
          </cell>
          <cell r="E643">
            <v>0</v>
          </cell>
          <cell r="F643">
            <v>-569926</v>
          </cell>
          <cell r="G643">
            <v>0</v>
          </cell>
          <cell r="H643">
            <v>0</v>
          </cell>
          <cell r="I643">
            <v>0</v>
          </cell>
          <cell r="J643">
            <v>0</v>
          </cell>
          <cell r="K643">
            <v>0</v>
          </cell>
          <cell r="L643">
            <v>0</v>
          </cell>
          <cell r="M643">
            <v>0</v>
          </cell>
          <cell r="N643">
            <v>0</v>
          </cell>
          <cell r="O643">
            <v>0</v>
          </cell>
          <cell r="P643">
            <v>0</v>
          </cell>
          <cell r="Q643">
            <v>0</v>
          </cell>
          <cell r="R643">
            <v>0</v>
          </cell>
          <cell r="S643">
            <v>0</v>
          </cell>
          <cell r="T643">
            <v>0</v>
          </cell>
          <cell r="U643">
            <v>0</v>
          </cell>
          <cell r="V643">
            <v>0</v>
          </cell>
          <cell r="W643">
            <v>0</v>
          </cell>
          <cell r="X643">
            <v>0</v>
          </cell>
          <cell r="Y643">
            <v>0</v>
          </cell>
          <cell r="Z643">
            <v>0</v>
          </cell>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cell r="AS643">
            <v>0</v>
          </cell>
          <cell r="AT643">
            <v>0</v>
          </cell>
          <cell r="AU643">
            <v>0</v>
          </cell>
          <cell r="AV643">
            <v>0</v>
          </cell>
          <cell r="AW643">
            <v>0</v>
          </cell>
          <cell r="AX643">
            <v>0</v>
          </cell>
          <cell r="AY643">
            <v>0</v>
          </cell>
          <cell r="AZ643">
            <v>0</v>
          </cell>
          <cell r="BA643" t="str">
            <v>TELEM</v>
          </cell>
        </row>
        <row r="644">
          <cell r="A644" t="str">
            <v>100</v>
          </cell>
          <cell r="B644" t="str">
            <v>BIENES Y SERVICIOS</v>
          </cell>
          <cell r="C644" t="str">
            <v>VESTUARIO, ROPA CAMA Y HERR.ME</v>
          </cell>
          <cell r="D644" t="str">
            <v>032</v>
          </cell>
          <cell r="E644">
            <v>-568126</v>
          </cell>
          <cell r="F644">
            <v>568126</v>
          </cell>
          <cell r="G644">
            <v>0</v>
          </cell>
          <cell r="H644">
            <v>0</v>
          </cell>
          <cell r="I644">
            <v>0</v>
          </cell>
          <cell r="J644">
            <v>0</v>
          </cell>
          <cell r="K644">
            <v>0</v>
          </cell>
          <cell r="L644">
            <v>0</v>
          </cell>
          <cell r="M644">
            <v>0</v>
          </cell>
          <cell r="N644">
            <v>0</v>
          </cell>
          <cell r="O644">
            <v>0</v>
          </cell>
          <cell r="P644">
            <v>0</v>
          </cell>
          <cell r="Q644">
            <v>0</v>
          </cell>
          <cell r="R644">
            <v>0</v>
          </cell>
          <cell r="S644">
            <v>0</v>
          </cell>
          <cell r="T644">
            <v>0</v>
          </cell>
          <cell r="U644">
            <v>0</v>
          </cell>
          <cell r="V644">
            <v>0</v>
          </cell>
          <cell r="W644">
            <v>0</v>
          </cell>
          <cell r="X644">
            <v>0</v>
          </cell>
          <cell r="Y644">
            <v>0</v>
          </cell>
          <cell r="Z644">
            <v>0</v>
          </cell>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P644">
            <v>0</v>
          </cell>
          <cell r="AQ644">
            <v>0</v>
          </cell>
          <cell r="AR644">
            <v>0</v>
          </cell>
          <cell r="AS644">
            <v>0</v>
          </cell>
          <cell r="AT644">
            <v>0</v>
          </cell>
          <cell r="AU644">
            <v>0</v>
          </cell>
          <cell r="AV644">
            <v>0</v>
          </cell>
          <cell r="AW644">
            <v>0</v>
          </cell>
          <cell r="AX644">
            <v>0</v>
          </cell>
          <cell r="AY644">
            <v>0</v>
          </cell>
          <cell r="AZ644">
            <v>0</v>
          </cell>
          <cell r="BA644" t="str">
            <v>TELEO</v>
          </cell>
        </row>
        <row r="645">
          <cell r="A645" t="str">
            <v>100</v>
          </cell>
          <cell r="B645" t="str">
            <v>BIENES Y SERVICIOS</v>
          </cell>
          <cell r="C645" t="str">
            <v>VESTUARIO, ROPA CAMA Y HERR.ME</v>
          </cell>
          <cell r="D645" t="str">
            <v>032</v>
          </cell>
          <cell r="E645">
            <v>-568126</v>
          </cell>
          <cell r="F645">
            <v>46590</v>
          </cell>
          <cell r="G645">
            <v>0</v>
          </cell>
          <cell r="H645">
            <v>0</v>
          </cell>
          <cell r="I645">
            <v>0</v>
          </cell>
          <cell r="J645">
            <v>0</v>
          </cell>
          <cell r="K645">
            <v>0</v>
          </cell>
          <cell r="L645">
            <v>0</v>
          </cell>
          <cell r="M645">
            <v>0</v>
          </cell>
          <cell r="N645">
            <v>0</v>
          </cell>
          <cell r="O645">
            <v>0</v>
          </cell>
          <cell r="P645">
            <v>0</v>
          </cell>
          <cell r="Q645">
            <v>0</v>
          </cell>
          <cell r="R645">
            <v>0</v>
          </cell>
          <cell r="S645">
            <v>0</v>
          </cell>
          <cell r="T645">
            <v>0</v>
          </cell>
          <cell r="U645">
            <v>0</v>
          </cell>
          <cell r="V645">
            <v>0</v>
          </cell>
          <cell r="W645">
            <v>0</v>
          </cell>
          <cell r="X645">
            <v>0</v>
          </cell>
          <cell r="Y645">
            <v>0</v>
          </cell>
          <cell r="Z645">
            <v>0</v>
          </cell>
          <cell r="AA645">
            <v>0</v>
          </cell>
          <cell r="AB645">
            <v>0</v>
          </cell>
          <cell r="AC645">
            <v>-2436313.6202282757</v>
          </cell>
          <cell r="AD645">
            <v>-4013961.7280156258</v>
          </cell>
          <cell r="AE645">
            <v>-1012840.6851748615</v>
          </cell>
          <cell r="AF645">
            <v>-4317354.7930995543</v>
          </cell>
          <cell r="AG645">
            <v>-4903095.4616194339</v>
          </cell>
          <cell r="AH645">
            <v>-4786235.2215316705</v>
          </cell>
          <cell r="AI645">
            <v>-3590966.3709175107</v>
          </cell>
          <cell r="AJ645">
            <v>-3781449.1820628289</v>
          </cell>
          <cell r="AK645">
            <v>-3981639.1017612377</v>
          </cell>
          <cell r="AL645">
            <v>-4193263.2200198467</v>
          </cell>
          <cell r="AM645">
            <v>-4418776.9159925152</v>
          </cell>
          <cell r="AN645">
            <v>-4651050.2871598974</v>
          </cell>
          <cell r="AO645">
            <v>-521360</v>
          </cell>
          <cell r="AP645">
            <v>-1245980</v>
          </cell>
          <cell r="AQ645">
            <v>-9075200</v>
          </cell>
          <cell r="AR645">
            <v>-2817782</v>
          </cell>
          <cell r="AS645">
            <v>-1788294</v>
          </cell>
          <cell r="AT645">
            <v>-5970556</v>
          </cell>
          <cell r="AU645">
            <v>-3824688</v>
          </cell>
          <cell r="AV645">
            <v>-46244</v>
          </cell>
          <cell r="AW645">
            <v>-7161662</v>
          </cell>
          <cell r="AX645">
            <v>-1874894</v>
          </cell>
          <cell r="AY645">
            <v>-23253718</v>
          </cell>
          <cell r="AZ645">
            <v>-4913460</v>
          </cell>
          <cell r="BA645" t="str">
            <v>TEMPR</v>
          </cell>
        </row>
        <row r="646">
          <cell r="A646" t="str">
            <v>100</v>
          </cell>
          <cell r="B646" t="str">
            <v>BIENES Y SERVICIOS</v>
          </cell>
          <cell r="C646" t="str">
            <v>VIATICOS LIQ.GASTOS DE MOVILIZ</v>
          </cell>
          <cell r="D646" t="str">
            <v>022</v>
          </cell>
          <cell r="E646">
            <v>0</v>
          </cell>
          <cell r="F646">
            <v>0</v>
          </cell>
          <cell r="G646">
            <v>0</v>
          </cell>
          <cell r="H646">
            <v>0</v>
          </cell>
          <cell r="I646">
            <v>0</v>
          </cell>
          <cell r="J646">
            <v>0</v>
          </cell>
          <cell r="K646">
            <v>0</v>
          </cell>
          <cell r="L646">
            <v>0</v>
          </cell>
          <cell r="M646">
            <v>0</v>
          </cell>
          <cell r="N646">
            <v>0</v>
          </cell>
          <cell r="O646">
            <v>0</v>
          </cell>
          <cell r="P646">
            <v>0</v>
          </cell>
          <cell r="Q646">
            <v>0</v>
          </cell>
          <cell r="R646">
            <v>0</v>
          </cell>
          <cell r="S646">
            <v>0</v>
          </cell>
          <cell r="T646">
            <v>0</v>
          </cell>
          <cell r="U646">
            <v>0</v>
          </cell>
          <cell r="V646">
            <v>0</v>
          </cell>
          <cell r="W646">
            <v>0</v>
          </cell>
          <cell r="X646">
            <v>0</v>
          </cell>
          <cell r="Y646">
            <v>0</v>
          </cell>
          <cell r="Z646">
            <v>0</v>
          </cell>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-1112002</v>
          </cell>
          <cell r="AR646">
            <v>0</v>
          </cell>
          <cell r="AS646">
            <v>0</v>
          </cell>
          <cell r="AT646">
            <v>0</v>
          </cell>
          <cell r="AU646">
            <v>0</v>
          </cell>
          <cell r="AV646">
            <v>0</v>
          </cell>
          <cell r="AW646">
            <v>0</v>
          </cell>
          <cell r="AX646">
            <v>0</v>
          </cell>
          <cell r="AY646">
            <v>0</v>
          </cell>
          <cell r="AZ646">
            <v>0</v>
          </cell>
          <cell r="BA646" t="str">
            <v>TDATA</v>
          </cell>
        </row>
        <row r="647">
          <cell r="A647" t="str">
            <v>100</v>
          </cell>
          <cell r="B647" t="str">
            <v>BIENES Y SERVICIOS</v>
          </cell>
          <cell r="C647" t="str">
            <v>VIATICOS Y LIQUIDACIONES</v>
          </cell>
          <cell r="D647" t="str">
            <v>02B</v>
          </cell>
          <cell r="E647">
            <v>-428265</v>
          </cell>
          <cell r="F647">
            <v>0</v>
          </cell>
          <cell r="G647">
            <v>0</v>
          </cell>
          <cell r="H647">
            <v>0</v>
          </cell>
          <cell r="I647">
            <v>0</v>
          </cell>
          <cell r="J647">
            <v>0</v>
          </cell>
          <cell r="K647">
            <v>0</v>
          </cell>
          <cell r="L647">
            <v>0</v>
          </cell>
          <cell r="M647">
            <v>0</v>
          </cell>
          <cell r="N647">
            <v>0</v>
          </cell>
          <cell r="O647">
            <v>0</v>
          </cell>
          <cell r="P647">
            <v>0</v>
          </cell>
          <cell r="Q647">
            <v>0</v>
          </cell>
          <cell r="R647">
            <v>0</v>
          </cell>
          <cell r="S647">
            <v>0</v>
          </cell>
          <cell r="T647">
            <v>0</v>
          </cell>
          <cell r="U647">
            <v>0</v>
          </cell>
          <cell r="V647">
            <v>0</v>
          </cell>
          <cell r="W647">
            <v>0</v>
          </cell>
          <cell r="X647">
            <v>0</v>
          </cell>
          <cell r="Y647">
            <v>0</v>
          </cell>
          <cell r="Z647">
            <v>0</v>
          </cell>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cell r="AS647">
            <v>0</v>
          </cell>
          <cell r="AT647">
            <v>0</v>
          </cell>
          <cell r="AU647">
            <v>0</v>
          </cell>
          <cell r="AV647">
            <v>0</v>
          </cell>
          <cell r="AW647">
            <v>0</v>
          </cell>
          <cell r="AX647">
            <v>0</v>
          </cell>
          <cell r="AY647">
            <v>0</v>
          </cell>
          <cell r="AZ647">
            <v>0</v>
          </cell>
          <cell r="BA647" t="str">
            <v>DATA</v>
          </cell>
        </row>
        <row r="648">
          <cell r="A648" t="str">
            <v>100</v>
          </cell>
          <cell r="B648" t="str">
            <v>BIENES Y SERVICIOS</v>
          </cell>
          <cell r="C648" t="str">
            <v>VIATICOS Y LIQUIDACIONES</v>
          </cell>
          <cell r="D648" t="str">
            <v>02B</v>
          </cell>
          <cell r="E648">
            <v>-3658998</v>
          </cell>
          <cell r="F648">
            <v>-4848850</v>
          </cell>
          <cell r="G648">
            <v>0</v>
          </cell>
          <cell r="H648">
            <v>0</v>
          </cell>
          <cell r="I648">
            <v>0</v>
          </cell>
          <cell r="J648">
            <v>0</v>
          </cell>
          <cell r="K648">
            <v>0</v>
          </cell>
          <cell r="L648">
            <v>0</v>
          </cell>
          <cell r="M648">
            <v>0</v>
          </cell>
          <cell r="N648">
            <v>0</v>
          </cell>
          <cell r="O648">
            <v>0</v>
          </cell>
          <cell r="P648">
            <v>0</v>
          </cell>
          <cell r="Q648">
            <v>0</v>
          </cell>
          <cell r="R648">
            <v>0</v>
          </cell>
          <cell r="S648">
            <v>0</v>
          </cell>
          <cell r="T648">
            <v>0</v>
          </cell>
          <cell r="U648">
            <v>0</v>
          </cell>
          <cell r="V648">
            <v>0</v>
          </cell>
          <cell r="W648">
            <v>0</v>
          </cell>
          <cell r="X648">
            <v>0</v>
          </cell>
          <cell r="Y648">
            <v>0</v>
          </cell>
          <cell r="Z648">
            <v>0</v>
          </cell>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cell r="AS648">
            <v>0</v>
          </cell>
          <cell r="AT648">
            <v>0</v>
          </cell>
          <cell r="AU648">
            <v>0</v>
          </cell>
          <cell r="AV648">
            <v>0</v>
          </cell>
          <cell r="AW648">
            <v>0</v>
          </cell>
          <cell r="AX648">
            <v>0</v>
          </cell>
          <cell r="AY648">
            <v>0</v>
          </cell>
          <cell r="AZ648">
            <v>0</v>
          </cell>
          <cell r="BA648" t="str">
            <v>EMPRE</v>
          </cell>
        </row>
        <row r="649">
          <cell r="A649" t="str">
            <v>100</v>
          </cell>
          <cell r="B649" t="str">
            <v>BIENES Y SERVICIOS</v>
          </cell>
          <cell r="C649" t="str">
            <v>VIATICOS Y LIQUIDACIONES</v>
          </cell>
          <cell r="D649" t="str">
            <v>02B</v>
          </cell>
          <cell r="E649">
            <v>0</v>
          </cell>
          <cell r="F649">
            <v>-64371</v>
          </cell>
          <cell r="G649">
            <v>0</v>
          </cell>
          <cell r="H649">
            <v>0</v>
          </cell>
          <cell r="I649">
            <v>0</v>
          </cell>
          <cell r="J649">
            <v>0</v>
          </cell>
          <cell r="K649">
            <v>0</v>
          </cell>
          <cell r="L649">
            <v>0</v>
          </cell>
          <cell r="M649">
            <v>0</v>
          </cell>
          <cell r="N649">
            <v>0</v>
          </cell>
          <cell r="O649">
            <v>0</v>
          </cell>
          <cell r="P649">
            <v>0</v>
          </cell>
          <cell r="Q649">
            <v>0</v>
          </cell>
          <cell r="R649">
            <v>0</v>
          </cell>
          <cell r="S649">
            <v>0</v>
          </cell>
          <cell r="T649">
            <v>0</v>
          </cell>
          <cell r="U649">
            <v>0</v>
          </cell>
          <cell r="V649">
            <v>0</v>
          </cell>
          <cell r="W649">
            <v>0</v>
          </cell>
          <cell r="X649">
            <v>0</v>
          </cell>
          <cell r="Y649">
            <v>0</v>
          </cell>
          <cell r="Z649">
            <v>0</v>
          </cell>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-83082</v>
          </cell>
          <cell r="AP649">
            <v>-205548</v>
          </cell>
          <cell r="AQ649">
            <v>-111762</v>
          </cell>
          <cell r="AR649">
            <v>-217700</v>
          </cell>
          <cell r="AS649">
            <v>-836506</v>
          </cell>
          <cell r="AT649">
            <v>-59060</v>
          </cell>
          <cell r="AU649">
            <v>0</v>
          </cell>
          <cell r="AV649">
            <v>0</v>
          </cell>
          <cell r="AW649">
            <v>0</v>
          </cell>
          <cell r="AX649">
            <v>0</v>
          </cell>
          <cell r="AY649">
            <v>0</v>
          </cell>
          <cell r="AZ649">
            <v>0</v>
          </cell>
          <cell r="BA649" t="str">
            <v>INFOE</v>
          </cell>
        </row>
        <row r="650">
          <cell r="A650" t="str">
            <v>100</v>
          </cell>
          <cell r="B650" t="str">
            <v>BIENES Y SERVICIOS</v>
          </cell>
          <cell r="C650" t="str">
            <v>VIATICOS Y LIQUIDACIONES</v>
          </cell>
          <cell r="D650" t="str">
            <v>02B</v>
          </cell>
          <cell r="E650">
            <v>0</v>
          </cell>
          <cell r="F650">
            <v>0</v>
          </cell>
          <cell r="G650">
            <v>0</v>
          </cell>
          <cell r="H650">
            <v>0</v>
          </cell>
          <cell r="I650">
            <v>0</v>
          </cell>
          <cell r="J650">
            <v>0</v>
          </cell>
          <cell r="K650">
            <v>0</v>
          </cell>
          <cell r="L650">
            <v>0</v>
          </cell>
          <cell r="M650">
            <v>0</v>
          </cell>
          <cell r="N650">
            <v>0</v>
          </cell>
          <cell r="O650">
            <v>0</v>
          </cell>
          <cell r="P650">
            <v>0</v>
          </cell>
          <cell r="Q650">
            <v>0</v>
          </cell>
          <cell r="R650">
            <v>0</v>
          </cell>
          <cell r="S650">
            <v>0</v>
          </cell>
          <cell r="T650">
            <v>0</v>
          </cell>
          <cell r="U650">
            <v>0</v>
          </cell>
          <cell r="V650">
            <v>0</v>
          </cell>
          <cell r="W650">
            <v>0</v>
          </cell>
          <cell r="X650">
            <v>0</v>
          </cell>
          <cell r="Y650">
            <v>0</v>
          </cell>
          <cell r="Z650">
            <v>0</v>
          </cell>
          <cell r="AA650">
            <v>0</v>
          </cell>
          <cell r="AB650">
            <v>0</v>
          </cell>
          <cell r="AC650">
            <v>0</v>
          </cell>
          <cell r="AD650">
            <v>0</v>
          </cell>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-98400</v>
          </cell>
          <cell r="AS650">
            <v>-347040</v>
          </cell>
          <cell r="AT650">
            <v>-187840</v>
          </cell>
          <cell r="AU650">
            <v>0</v>
          </cell>
          <cell r="AV650">
            <v>0</v>
          </cell>
          <cell r="AW650">
            <v>0</v>
          </cell>
          <cell r="AX650">
            <v>0</v>
          </cell>
          <cell r="AY650">
            <v>0</v>
          </cell>
          <cell r="AZ650">
            <v>0</v>
          </cell>
          <cell r="BA650" t="str">
            <v>PANAL</v>
          </cell>
        </row>
        <row r="651">
          <cell r="A651" t="str">
            <v>100</v>
          </cell>
          <cell r="B651" t="str">
            <v>BIENES Y SERVICIOS</v>
          </cell>
          <cell r="C651" t="str">
            <v>VIATICOS Y LIQUIDACIONES</v>
          </cell>
          <cell r="D651" t="str">
            <v>02B</v>
          </cell>
          <cell r="E651">
            <v>-2772937</v>
          </cell>
          <cell r="F651">
            <v>-5385526</v>
          </cell>
          <cell r="G651">
            <v>0</v>
          </cell>
          <cell r="H651">
            <v>0</v>
          </cell>
          <cell r="I651">
            <v>0</v>
          </cell>
          <cell r="J651">
            <v>0</v>
          </cell>
          <cell r="K651">
            <v>0</v>
          </cell>
          <cell r="L651">
            <v>0</v>
          </cell>
          <cell r="M651">
            <v>0</v>
          </cell>
          <cell r="N651">
            <v>0</v>
          </cell>
          <cell r="O651">
            <v>0</v>
          </cell>
          <cell r="P651">
            <v>0</v>
          </cell>
          <cell r="Q651">
            <v>0</v>
          </cell>
          <cell r="R651">
            <v>0</v>
          </cell>
          <cell r="S651">
            <v>0</v>
          </cell>
          <cell r="T651">
            <v>0</v>
          </cell>
          <cell r="U651">
            <v>0</v>
          </cell>
          <cell r="V651">
            <v>0</v>
          </cell>
          <cell r="W651">
            <v>0</v>
          </cell>
          <cell r="X651">
            <v>0</v>
          </cell>
          <cell r="Y651">
            <v>0</v>
          </cell>
          <cell r="Z651">
            <v>0</v>
          </cell>
          <cell r="AA651">
            <v>0</v>
          </cell>
          <cell r="AB651">
            <v>0</v>
          </cell>
          <cell r="AC651">
            <v>-5451964.0465180837</v>
          </cell>
          <cell r="AD651">
            <v>-5465048.7602297263</v>
          </cell>
          <cell r="AE651">
            <v>-5407484.0170283122</v>
          </cell>
          <cell r="AF651">
            <v>-6324916.7642086735</v>
          </cell>
          <cell r="AG651">
            <v>-6485328.9833928375</v>
          </cell>
          <cell r="AH651">
            <v>-7097007.5909624631</v>
          </cell>
          <cell r="AI651">
            <v>-6947584.7525096061</v>
          </cell>
          <cell r="AJ651">
            <v>-6826182.097465123</v>
          </cell>
          <cell r="AK651">
            <v>-6768059.5436907336</v>
          </cell>
          <cell r="AL651">
            <v>-7844063.7320435978</v>
          </cell>
          <cell r="AM651">
            <v>-7794555.9069842659</v>
          </cell>
          <cell r="AN651">
            <v>-7590586.7096301513</v>
          </cell>
          <cell r="AO651">
            <v>-14400</v>
          </cell>
          <cell r="AP651">
            <v>-65052</v>
          </cell>
          <cell r="AQ651">
            <v>-60000</v>
          </cell>
          <cell r="AR651">
            <v>-843452</v>
          </cell>
          <cell r="AS651">
            <v>-319400</v>
          </cell>
          <cell r="AT651">
            <v>-971740</v>
          </cell>
          <cell r="AU651">
            <v>-2733910</v>
          </cell>
          <cell r="AV651">
            <v>-1093664</v>
          </cell>
          <cell r="AW651">
            <v>-19974496</v>
          </cell>
          <cell r="AX651">
            <v>-16626550</v>
          </cell>
          <cell r="AY651">
            <v>-22738938</v>
          </cell>
          <cell r="AZ651">
            <v>36057992</v>
          </cell>
          <cell r="BA651" t="str">
            <v>TDATA</v>
          </cell>
        </row>
        <row r="652">
          <cell r="A652" t="str">
            <v>100</v>
          </cell>
          <cell r="B652" t="str">
            <v>BIENES Y SERVICIOS</v>
          </cell>
          <cell r="C652" t="str">
            <v>VIATICOS Y LIQUIDACIONES</v>
          </cell>
          <cell r="D652" t="str">
            <v>02B</v>
          </cell>
          <cell r="E652">
            <v>0</v>
          </cell>
          <cell r="F652">
            <v>0</v>
          </cell>
          <cell r="G652">
            <v>0</v>
          </cell>
          <cell r="H652">
            <v>0</v>
          </cell>
          <cell r="I652">
            <v>0</v>
          </cell>
          <cell r="J652">
            <v>0</v>
          </cell>
          <cell r="K652">
            <v>0</v>
          </cell>
          <cell r="L652">
            <v>0</v>
          </cell>
          <cell r="M652">
            <v>0</v>
          </cell>
          <cell r="N652">
            <v>0</v>
          </cell>
          <cell r="O652">
            <v>0</v>
          </cell>
          <cell r="P652">
            <v>0</v>
          </cell>
          <cell r="Q652">
            <v>0</v>
          </cell>
          <cell r="R652">
            <v>0</v>
          </cell>
          <cell r="S652">
            <v>0</v>
          </cell>
          <cell r="T652">
            <v>0</v>
          </cell>
          <cell r="U652">
            <v>0</v>
          </cell>
          <cell r="V652">
            <v>0</v>
          </cell>
          <cell r="W652">
            <v>0</v>
          </cell>
          <cell r="X652">
            <v>0</v>
          </cell>
          <cell r="Y652">
            <v>0</v>
          </cell>
          <cell r="Z652">
            <v>0</v>
          </cell>
          <cell r="AA652">
            <v>0</v>
          </cell>
          <cell r="AB652">
            <v>0</v>
          </cell>
          <cell r="AC652">
            <v>0</v>
          </cell>
          <cell r="AD652">
            <v>0</v>
          </cell>
          <cell r="AE652">
            <v>0</v>
          </cell>
          <cell r="AF652">
            <v>0</v>
          </cell>
          <cell r="AG652">
            <v>0</v>
          </cell>
          <cell r="AH652">
            <v>0</v>
          </cell>
          <cell r="AI652">
            <v>0</v>
          </cell>
          <cell r="AJ652">
            <v>0</v>
          </cell>
          <cell r="AK652">
            <v>0</v>
          </cell>
          <cell r="AL652">
            <v>0</v>
          </cell>
          <cell r="AM652">
            <v>0</v>
          </cell>
          <cell r="AN652">
            <v>0</v>
          </cell>
          <cell r="AO652">
            <v>0</v>
          </cell>
          <cell r="AP652">
            <v>-403610</v>
          </cell>
          <cell r="AQ652">
            <v>0</v>
          </cell>
          <cell r="AR652">
            <v>0</v>
          </cell>
          <cell r="AS652">
            <v>0</v>
          </cell>
          <cell r="AT652">
            <v>0</v>
          </cell>
          <cell r="AU652">
            <v>0</v>
          </cell>
          <cell r="AV652">
            <v>0</v>
          </cell>
          <cell r="AW652">
            <v>0</v>
          </cell>
          <cell r="AX652">
            <v>0</v>
          </cell>
          <cell r="AY652">
            <v>0</v>
          </cell>
          <cell r="AZ652">
            <v>0</v>
          </cell>
          <cell r="BA652" t="str">
            <v>TECNO</v>
          </cell>
        </row>
        <row r="653">
          <cell r="A653" t="str">
            <v>100</v>
          </cell>
          <cell r="B653" t="str">
            <v>BIENES Y SERVICIOS</v>
          </cell>
          <cell r="C653" t="str">
            <v>VIATICOS Y LIQUIDACIONES</v>
          </cell>
          <cell r="D653" t="str">
            <v>02B</v>
          </cell>
          <cell r="E653">
            <v>0</v>
          </cell>
          <cell r="F653">
            <v>-1253513</v>
          </cell>
          <cell r="G653">
            <v>0</v>
          </cell>
          <cell r="H653">
            <v>0</v>
          </cell>
          <cell r="I653">
            <v>0</v>
          </cell>
          <cell r="J653">
            <v>0</v>
          </cell>
          <cell r="K653">
            <v>0</v>
          </cell>
          <cell r="L653">
            <v>0</v>
          </cell>
          <cell r="M653">
            <v>0</v>
          </cell>
          <cell r="N653">
            <v>0</v>
          </cell>
          <cell r="O653">
            <v>0</v>
          </cell>
          <cell r="P653">
            <v>0</v>
          </cell>
          <cell r="Q653">
            <v>0</v>
          </cell>
          <cell r="R653">
            <v>0</v>
          </cell>
          <cell r="S653">
            <v>0</v>
          </cell>
          <cell r="T653">
            <v>0</v>
          </cell>
          <cell r="U653">
            <v>0</v>
          </cell>
          <cell r="V653">
            <v>0</v>
          </cell>
          <cell r="W653">
            <v>0</v>
          </cell>
          <cell r="X653">
            <v>0</v>
          </cell>
          <cell r="Y653">
            <v>0</v>
          </cell>
          <cell r="Z653">
            <v>0</v>
          </cell>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cell r="AS653">
            <v>0</v>
          </cell>
          <cell r="AT653">
            <v>0</v>
          </cell>
          <cell r="AU653">
            <v>0</v>
          </cell>
          <cell r="AV653">
            <v>0</v>
          </cell>
          <cell r="AW653">
            <v>0</v>
          </cell>
          <cell r="AX653">
            <v>0</v>
          </cell>
          <cell r="AY653">
            <v>0</v>
          </cell>
          <cell r="AZ653">
            <v>0</v>
          </cell>
          <cell r="BA653" t="str">
            <v>TELEM</v>
          </cell>
        </row>
        <row r="654">
          <cell r="A654" t="str">
            <v>100</v>
          </cell>
          <cell r="B654" t="str">
            <v>BIENES Y SERVICIOS</v>
          </cell>
          <cell r="C654" t="str">
            <v>VIATICOS Y LIQUIDACIONES</v>
          </cell>
          <cell r="D654" t="str">
            <v>02B</v>
          </cell>
          <cell r="E654">
            <v>-914382</v>
          </cell>
          <cell r="F654">
            <v>914382</v>
          </cell>
          <cell r="G654">
            <v>0</v>
          </cell>
          <cell r="H654">
            <v>0</v>
          </cell>
          <cell r="I654">
            <v>0</v>
          </cell>
          <cell r="J654">
            <v>0</v>
          </cell>
          <cell r="K654">
            <v>0</v>
          </cell>
          <cell r="L654">
            <v>0</v>
          </cell>
          <cell r="M654">
            <v>0</v>
          </cell>
          <cell r="N654">
            <v>0</v>
          </cell>
          <cell r="O654">
            <v>0</v>
          </cell>
          <cell r="P654">
            <v>0</v>
          </cell>
          <cell r="Q654">
            <v>0</v>
          </cell>
          <cell r="R654">
            <v>0</v>
          </cell>
          <cell r="S654">
            <v>0</v>
          </cell>
          <cell r="T654">
            <v>0</v>
          </cell>
          <cell r="U654">
            <v>0</v>
          </cell>
          <cell r="V654">
            <v>0</v>
          </cell>
          <cell r="W654">
            <v>0</v>
          </cell>
          <cell r="X654">
            <v>0</v>
          </cell>
          <cell r="Y654">
            <v>0</v>
          </cell>
          <cell r="Z654">
            <v>0</v>
          </cell>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cell r="AS654">
            <v>0</v>
          </cell>
          <cell r="AT654">
            <v>0</v>
          </cell>
          <cell r="AU654">
            <v>0</v>
          </cell>
          <cell r="AV654">
            <v>0</v>
          </cell>
          <cell r="AW654">
            <v>0</v>
          </cell>
          <cell r="AX654">
            <v>0</v>
          </cell>
          <cell r="AY654">
            <v>0</v>
          </cell>
          <cell r="AZ654">
            <v>0</v>
          </cell>
          <cell r="BA654" t="str">
            <v>TELEO</v>
          </cell>
        </row>
        <row r="655">
          <cell r="A655" t="str">
            <v>100</v>
          </cell>
          <cell r="B655" t="str">
            <v>BIENES Y SERVICIOS</v>
          </cell>
          <cell r="C655" t="str">
            <v>VIATICOS Y LIQUIDACIONES</v>
          </cell>
          <cell r="D655" t="str">
            <v>02B</v>
          </cell>
          <cell r="E655">
            <v>-5001645</v>
          </cell>
          <cell r="F655">
            <v>-3934468</v>
          </cell>
          <cell r="G655">
            <v>0</v>
          </cell>
          <cell r="H655">
            <v>0</v>
          </cell>
          <cell r="I655">
            <v>0</v>
          </cell>
          <cell r="J655">
            <v>0</v>
          </cell>
          <cell r="K655">
            <v>0</v>
          </cell>
          <cell r="L655">
            <v>0</v>
          </cell>
          <cell r="M655">
            <v>0</v>
          </cell>
          <cell r="N655">
            <v>0</v>
          </cell>
          <cell r="O655">
            <v>0</v>
          </cell>
          <cell r="P655">
            <v>0</v>
          </cell>
          <cell r="Q655">
            <v>0</v>
          </cell>
          <cell r="R655">
            <v>0</v>
          </cell>
          <cell r="S655">
            <v>0</v>
          </cell>
          <cell r="T655">
            <v>0</v>
          </cell>
          <cell r="U655">
            <v>0</v>
          </cell>
          <cell r="V655">
            <v>0</v>
          </cell>
          <cell r="W655">
            <v>0</v>
          </cell>
          <cell r="X655">
            <v>0</v>
          </cell>
          <cell r="Y655">
            <v>0</v>
          </cell>
          <cell r="Z655">
            <v>0</v>
          </cell>
          <cell r="AA655">
            <v>0</v>
          </cell>
          <cell r="AB655">
            <v>0</v>
          </cell>
          <cell r="AC655">
            <v>-3239147.4516123929</v>
          </cell>
          <cell r="AD655">
            <v>-5336674.9642655868</v>
          </cell>
          <cell r="AE655">
            <v>-1346600.1655263526</v>
          </cell>
          <cell r="AF655">
            <v>-5740044.57376251</v>
          </cell>
          <cell r="AG655">
            <v>-8345575.9084501369</v>
          </cell>
          <cell r="AH655">
            <v>-4530633.2869158499</v>
          </cell>
          <cell r="AI655">
            <v>-4774290.7450861819</v>
          </cell>
          <cell r="AJ655">
            <v>-5027542.9976592744</v>
          </cell>
          <cell r="AK655">
            <v>-5293701.1239553606</v>
          </cell>
          <cell r="AL655">
            <v>-5575061.3386935899</v>
          </cell>
          <cell r="AM655">
            <v>-5874888.1374885188</v>
          </cell>
          <cell r="AN655">
            <v>-6183702.1144935917</v>
          </cell>
          <cell r="AO655">
            <v>-10896788</v>
          </cell>
          <cell r="AP655">
            <v>-14749418</v>
          </cell>
          <cell r="AQ655">
            <v>-13777646</v>
          </cell>
          <cell r="AR655">
            <v>-27929592</v>
          </cell>
          <cell r="AS655">
            <v>-40246512</v>
          </cell>
          <cell r="AT655">
            <v>-41488470</v>
          </cell>
          <cell r="AU655">
            <v>2752914</v>
          </cell>
          <cell r="AV655">
            <v>-30584736</v>
          </cell>
          <cell r="AW655">
            <v>15378742</v>
          </cell>
          <cell r="AX655">
            <v>-42945532</v>
          </cell>
          <cell r="AY655">
            <v>11018492</v>
          </cell>
          <cell r="AZ655">
            <v>-13271692</v>
          </cell>
          <cell r="BA655" t="str">
            <v>TEMPR</v>
          </cell>
        </row>
        <row r="656">
          <cell r="A656" t="str">
            <v>100</v>
          </cell>
          <cell r="B656" t="str">
            <v>DEPRECIACION</v>
          </cell>
          <cell r="C656" t="str">
            <v xml:space="preserve">AMORTIZ. MEJORAS EN INMUEBLES </v>
          </cell>
          <cell r="D656" t="str">
            <v>070</v>
          </cell>
          <cell r="E656">
            <v>-630185</v>
          </cell>
          <cell r="F656">
            <v>-628938</v>
          </cell>
          <cell r="G656">
            <v>0</v>
          </cell>
          <cell r="H656">
            <v>0</v>
          </cell>
          <cell r="I656">
            <v>0</v>
          </cell>
          <cell r="J656">
            <v>0</v>
          </cell>
          <cell r="K656">
            <v>0</v>
          </cell>
          <cell r="L656">
            <v>0</v>
          </cell>
          <cell r="M656">
            <v>0</v>
          </cell>
          <cell r="N656">
            <v>0</v>
          </cell>
          <cell r="O656">
            <v>0</v>
          </cell>
          <cell r="P656">
            <v>0</v>
          </cell>
          <cell r="Q656">
            <v>0</v>
          </cell>
          <cell r="R656">
            <v>0</v>
          </cell>
          <cell r="S656">
            <v>0</v>
          </cell>
          <cell r="T656">
            <v>0</v>
          </cell>
          <cell r="U656">
            <v>0</v>
          </cell>
          <cell r="V656">
            <v>0</v>
          </cell>
          <cell r="W656">
            <v>0</v>
          </cell>
          <cell r="X656">
            <v>0</v>
          </cell>
          <cell r="Y656">
            <v>0</v>
          </cell>
          <cell r="Z656">
            <v>0</v>
          </cell>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cell r="AS656">
            <v>0</v>
          </cell>
          <cell r="AT656">
            <v>0</v>
          </cell>
          <cell r="AU656">
            <v>-2277698</v>
          </cell>
          <cell r="AV656">
            <v>-1132024</v>
          </cell>
          <cell r="AW656">
            <v>-1172980</v>
          </cell>
          <cell r="AX656">
            <v>-1185496</v>
          </cell>
          <cell r="AY656">
            <v>-1160466</v>
          </cell>
          <cell r="AZ656">
            <v>-1264112</v>
          </cell>
          <cell r="BA656" t="str">
            <v>INFOE</v>
          </cell>
        </row>
        <row r="657">
          <cell r="A657" t="str">
            <v>100</v>
          </cell>
          <cell r="B657" t="str">
            <v>DEPRECIACION</v>
          </cell>
          <cell r="C657" t="str">
            <v xml:space="preserve">AMORTIZ. MEJORAS EN INMUEBLES </v>
          </cell>
          <cell r="D657" t="str">
            <v>070</v>
          </cell>
          <cell r="E657">
            <v>-228317</v>
          </cell>
          <cell r="F657">
            <v>-225177</v>
          </cell>
          <cell r="G657">
            <v>0</v>
          </cell>
          <cell r="H657">
            <v>0</v>
          </cell>
          <cell r="I657">
            <v>0</v>
          </cell>
          <cell r="J657">
            <v>0</v>
          </cell>
          <cell r="K657">
            <v>0</v>
          </cell>
          <cell r="L657">
            <v>0</v>
          </cell>
          <cell r="M657">
            <v>0</v>
          </cell>
          <cell r="N657">
            <v>0</v>
          </cell>
          <cell r="O657">
            <v>0</v>
          </cell>
          <cell r="P657">
            <v>0</v>
          </cell>
          <cell r="Q657">
            <v>0</v>
          </cell>
          <cell r="R657">
            <v>0</v>
          </cell>
          <cell r="S657">
            <v>0</v>
          </cell>
          <cell r="T657">
            <v>0</v>
          </cell>
          <cell r="U657">
            <v>0</v>
          </cell>
          <cell r="V657">
            <v>0</v>
          </cell>
          <cell r="W657">
            <v>0</v>
          </cell>
          <cell r="X657">
            <v>0</v>
          </cell>
          <cell r="Y657">
            <v>0</v>
          </cell>
          <cell r="Z657">
            <v>0</v>
          </cell>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cell r="AS657">
            <v>0</v>
          </cell>
          <cell r="AT657">
            <v>0</v>
          </cell>
          <cell r="AU657">
            <v>-808216</v>
          </cell>
          <cell r="AV657">
            <v>1616</v>
          </cell>
          <cell r="AW657">
            <v>-412990</v>
          </cell>
          <cell r="AX657">
            <v>-417834</v>
          </cell>
          <cell r="AY657">
            <v>-411374</v>
          </cell>
          <cell r="AZ657">
            <v>-409760</v>
          </cell>
          <cell r="BA657" t="str">
            <v>PANAL</v>
          </cell>
        </row>
        <row r="658">
          <cell r="A658" t="str">
            <v>100</v>
          </cell>
          <cell r="B658" t="str">
            <v>DEPRECIACION</v>
          </cell>
          <cell r="C658" t="str">
            <v>AMORTIZACION ACTIVO INTANGIBLE</v>
          </cell>
          <cell r="D658" t="str">
            <v>071</v>
          </cell>
          <cell r="E658">
            <v>-2618327</v>
          </cell>
          <cell r="F658">
            <v>-2231924</v>
          </cell>
          <cell r="G658">
            <v>0</v>
          </cell>
          <cell r="H658">
            <v>0</v>
          </cell>
          <cell r="I658">
            <v>0</v>
          </cell>
          <cell r="J658">
            <v>0</v>
          </cell>
          <cell r="K658">
            <v>0</v>
          </cell>
          <cell r="L658">
            <v>0</v>
          </cell>
          <cell r="M658">
            <v>0</v>
          </cell>
          <cell r="N658">
            <v>0</v>
          </cell>
          <cell r="O658">
            <v>0</v>
          </cell>
          <cell r="P658">
            <v>0</v>
          </cell>
          <cell r="Q658">
            <v>0</v>
          </cell>
          <cell r="R658">
            <v>0</v>
          </cell>
          <cell r="S658">
            <v>0</v>
          </cell>
          <cell r="T658">
            <v>0</v>
          </cell>
          <cell r="U658">
            <v>0</v>
          </cell>
          <cell r="V658">
            <v>0</v>
          </cell>
          <cell r="W658">
            <v>0</v>
          </cell>
          <cell r="X658">
            <v>0</v>
          </cell>
          <cell r="Y658">
            <v>0</v>
          </cell>
          <cell r="Z658">
            <v>0</v>
          </cell>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0</v>
          </cell>
          <cell r="AS658">
            <v>0</v>
          </cell>
          <cell r="AT658">
            <v>0</v>
          </cell>
          <cell r="AU658">
            <v>0</v>
          </cell>
          <cell r="AV658">
            <v>0</v>
          </cell>
          <cell r="AW658">
            <v>0</v>
          </cell>
          <cell r="AX658">
            <v>0</v>
          </cell>
          <cell r="AY658">
            <v>0</v>
          </cell>
          <cell r="AZ658">
            <v>0</v>
          </cell>
          <cell r="BA658" t="str">
            <v>EMPRE</v>
          </cell>
        </row>
        <row r="659">
          <cell r="A659" t="str">
            <v>100</v>
          </cell>
          <cell r="B659" t="str">
            <v>DEPRECIACION</v>
          </cell>
          <cell r="C659" t="str">
            <v>AMORTIZACION ACTIVO INTANGIBLE</v>
          </cell>
          <cell r="D659" t="str">
            <v>071</v>
          </cell>
          <cell r="E659">
            <v>-1895918</v>
          </cell>
          <cell r="F659">
            <v>-1891874</v>
          </cell>
          <cell r="G659">
            <v>0</v>
          </cell>
          <cell r="H659">
            <v>0</v>
          </cell>
          <cell r="I659">
            <v>0</v>
          </cell>
          <cell r="J659">
            <v>0</v>
          </cell>
          <cell r="K659">
            <v>0</v>
          </cell>
          <cell r="L659">
            <v>0</v>
          </cell>
          <cell r="M659">
            <v>0</v>
          </cell>
          <cell r="N659">
            <v>0</v>
          </cell>
          <cell r="O659">
            <v>0</v>
          </cell>
          <cell r="P659">
            <v>0</v>
          </cell>
          <cell r="Q659">
            <v>0</v>
          </cell>
          <cell r="R659">
            <v>0</v>
          </cell>
          <cell r="S659">
            <v>0</v>
          </cell>
          <cell r="T659">
            <v>0</v>
          </cell>
          <cell r="U659">
            <v>0</v>
          </cell>
          <cell r="V659">
            <v>0</v>
          </cell>
          <cell r="W659">
            <v>0</v>
          </cell>
          <cell r="X659">
            <v>0</v>
          </cell>
          <cell r="Y659">
            <v>0</v>
          </cell>
          <cell r="Z659">
            <v>0</v>
          </cell>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P659">
            <v>0</v>
          </cell>
          <cell r="AQ659">
            <v>0</v>
          </cell>
          <cell r="AR659">
            <v>0</v>
          </cell>
          <cell r="AS659">
            <v>0</v>
          </cell>
          <cell r="AT659">
            <v>-20747298</v>
          </cell>
          <cell r="AU659">
            <v>-3558208</v>
          </cell>
          <cell r="AV659">
            <v>-3396960</v>
          </cell>
          <cell r="AW659">
            <v>-3618926</v>
          </cell>
          <cell r="AX659">
            <v>-3987554</v>
          </cell>
          <cell r="AY659">
            <v>-4203158</v>
          </cell>
          <cell r="AZ659">
            <v>-4002866</v>
          </cell>
          <cell r="BA659" t="str">
            <v>INFOE</v>
          </cell>
        </row>
        <row r="660">
          <cell r="A660" t="str">
            <v>100</v>
          </cell>
          <cell r="B660" t="str">
            <v>DEPRECIACION</v>
          </cell>
          <cell r="C660" t="str">
            <v>AMORTIZACION ACTIVO INTANGIBLE</v>
          </cell>
          <cell r="D660" t="str">
            <v>071</v>
          </cell>
          <cell r="E660">
            <v>-3461612</v>
          </cell>
          <cell r="F660">
            <v>-3455363</v>
          </cell>
          <cell r="G660">
            <v>0</v>
          </cell>
          <cell r="H660">
            <v>0</v>
          </cell>
          <cell r="I660">
            <v>0</v>
          </cell>
          <cell r="J660">
            <v>0</v>
          </cell>
          <cell r="K660">
            <v>0</v>
          </cell>
          <cell r="L660">
            <v>0</v>
          </cell>
          <cell r="M660">
            <v>0</v>
          </cell>
          <cell r="N660">
            <v>0</v>
          </cell>
          <cell r="O660">
            <v>0</v>
          </cell>
          <cell r="P660">
            <v>0</v>
          </cell>
          <cell r="Q660">
            <v>0</v>
          </cell>
          <cell r="R660">
            <v>0</v>
          </cell>
          <cell r="S660">
            <v>0</v>
          </cell>
          <cell r="T660">
            <v>0</v>
          </cell>
          <cell r="U660">
            <v>0</v>
          </cell>
          <cell r="V660">
            <v>0</v>
          </cell>
          <cell r="W660">
            <v>0</v>
          </cell>
          <cell r="X660">
            <v>0</v>
          </cell>
          <cell r="Y660">
            <v>0</v>
          </cell>
          <cell r="Z660">
            <v>0</v>
          </cell>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-5063244</v>
          </cell>
          <cell r="AP660">
            <v>-5093592</v>
          </cell>
          <cell r="AQ660">
            <v>-5011194</v>
          </cell>
          <cell r="AR660">
            <v>0</v>
          </cell>
          <cell r="AS660">
            <v>-2662528</v>
          </cell>
          <cell r="AT660">
            <v>-3574662</v>
          </cell>
          <cell r="AU660">
            <v>-3929100</v>
          </cell>
          <cell r="AV660">
            <v>-7508938</v>
          </cell>
          <cell r="AW660">
            <v>-7140472</v>
          </cell>
          <cell r="AX660">
            <v>-7202848</v>
          </cell>
          <cell r="AY660">
            <v>-7033918</v>
          </cell>
          <cell r="AZ660">
            <v>-6941964</v>
          </cell>
          <cell r="BA660" t="str">
            <v>PANAL</v>
          </cell>
        </row>
        <row r="661">
          <cell r="A661" t="str">
            <v>100</v>
          </cell>
          <cell r="B661" t="str">
            <v>DEPRECIACION</v>
          </cell>
          <cell r="C661" t="str">
            <v>AMORTIZACION ACTIVO INTANGIBLE</v>
          </cell>
          <cell r="D661" t="str">
            <v>071</v>
          </cell>
          <cell r="E661">
            <v>-4578633</v>
          </cell>
          <cell r="F661">
            <v>-4569450</v>
          </cell>
          <cell r="G661">
            <v>0</v>
          </cell>
          <cell r="H661">
            <v>0</v>
          </cell>
          <cell r="I661">
            <v>0</v>
          </cell>
          <cell r="J661">
            <v>0</v>
          </cell>
          <cell r="K661">
            <v>0</v>
          </cell>
          <cell r="L661">
            <v>0</v>
          </cell>
          <cell r="M661">
            <v>0</v>
          </cell>
          <cell r="N661">
            <v>0</v>
          </cell>
          <cell r="O661">
            <v>0</v>
          </cell>
          <cell r="P661">
            <v>0</v>
          </cell>
          <cell r="Q661">
            <v>0</v>
          </cell>
          <cell r="R661">
            <v>0</v>
          </cell>
          <cell r="S661">
            <v>0</v>
          </cell>
          <cell r="T661">
            <v>0</v>
          </cell>
          <cell r="U661">
            <v>0</v>
          </cell>
          <cell r="V661">
            <v>0</v>
          </cell>
          <cell r="W661">
            <v>0</v>
          </cell>
          <cell r="X661">
            <v>0</v>
          </cell>
          <cell r="Y661">
            <v>0</v>
          </cell>
          <cell r="Z661">
            <v>0</v>
          </cell>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-8917564</v>
          </cell>
          <cell r="AP661">
            <v>-8971014</v>
          </cell>
          <cell r="AQ661">
            <v>-8864108</v>
          </cell>
          <cell r="AR661">
            <v>-9095736</v>
          </cell>
          <cell r="AS661">
            <v>-9184822</v>
          </cell>
          <cell r="AT661">
            <v>-9220456</v>
          </cell>
          <cell r="AU661">
            <v>-9104644</v>
          </cell>
          <cell r="AV661">
            <v>-8908652</v>
          </cell>
          <cell r="AW661">
            <v>-9674798</v>
          </cell>
          <cell r="AX661">
            <v>-9728252</v>
          </cell>
          <cell r="AY661">
            <v>-9362990</v>
          </cell>
          <cell r="AZ661">
            <v>-9184822</v>
          </cell>
          <cell r="BA661" t="str">
            <v>TDATA</v>
          </cell>
        </row>
        <row r="662">
          <cell r="A662" t="str">
            <v>100</v>
          </cell>
          <cell r="B662" t="str">
            <v>DEPRECIACION</v>
          </cell>
          <cell r="C662" t="str">
            <v>AMORTIZACION ACTIVO INTANGIBLE</v>
          </cell>
          <cell r="D662" t="str">
            <v>071</v>
          </cell>
          <cell r="E662">
            <v>-2514985</v>
          </cell>
          <cell r="F662">
            <v>-2516801</v>
          </cell>
          <cell r="G662">
            <v>0</v>
          </cell>
          <cell r="H662">
            <v>0</v>
          </cell>
          <cell r="I662">
            <v>0</v>
          </cell>
          <cell r="J662">
            <v>0</v>
          </cell>
          <cell r="K662">
            <v>0</v>
          </cell>
          <cell r="L662">
            <v>0</v>
          </cell>
          <cell r="M662">
            <v>0</v>
          </cell>
          <cell r="N662">
            <v>0</v>
          </cell>
          <cell r="O662">
            <v>0</v>
          </cell>
          <cell r="P662">
            <v>0</v>
          </cell>
          <cell r="Q662">
            <v>0</v>
          </cell>
          <cell r="R662">
            <v>0</v>
          </cell>
          <cell r="S662">
            <v>0</v>
          </cell>
          <cell r="T662">
            <v>0</v>
          </cell>
          <cell r="U662">
            <v>0</v>
          </cell>
          <cell r="V662">
            <v>0</v>
          </cell>
          <cell r="W662">
            <v>0</v>
          </cell>
          <cell r="X662">
            <v>0</v>
          </cell>
          <cell r="Y662">
            <v>0</v>
          </cell>
          <cell r="Z662">
            <v>0</v>
          </cell>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P662">
            <v>0</v>
          </cell>
          <cell r="AQ662">
            <v>0</v>
          </cell>
          <cell r="AR662">
            <v>0</v>
          </cell>
          <cell r="AS662">
            <v>0</v>
          </cell>
          <cell r="AT662">
            <v>-12373408</v>
          </cell>
          <cell r="AU662">
            <v>-13414066</v>
          </cell>
          <cell r="AV662">
            <v>-5095940</v>
          </cell>
          <cell r="AW662">
            <v>-5434484</v>
          </cell>
          <cell r="AX662">
            <v>-5487654</v>
          </cell>
          <cell r="AY662">
            <v>-5618496</v>
          </cell>
          <cell r="AZ662">
            <v>-5232770</v>
          </cell>
          <cell r="BA662" t="str">
            <v>TDCTA</v>
          </cell>
        </row>
        <row r="663">
          <cell r="A663" t="str">
            <v>100</v>
          </cell>
          <cell r="B663" t="str">
            <v>DEPRECIACION</v>
          </cell>
          <cell r="C663" t="str">
            <v>AMORTIZACION ACTIVO INTANGIBLE</v>
          </cell>
          <cell r="D663" t="str">
            <v>071</v>
          </cell>
          <cell r="E663">
            <v>-1210942</v>
          </cell>
          <cell r="F663">
            <v>-1208516</v>
          </cell>
          <cell r="G663">
            <v>0</v>
          </cell>
          <cell r="H663">
            <v>0</v>
          </cell>
          <cell r="I663">
            <v>0</v>
          </cell>
          <cell r="J663">
            <v>0</v>
          </cell>
          <cell r="K663">
            <v>0</v>
          </cell>
          <cell r="L663">
            <v>0</v>
          </cell>
          <cell r="M663">
            <v>0</v>
          </cell>
          <cell r="N663">
            <v>0</v>
          </cell>
          <cell r="O663">
            <v>0</v>
          </cell>
          <cell r="P663">
            <v>0</v>
          </cell>
          <cell r="Q663">
            <v>0</v>
          </cell>
          <cell r="R663">
            <v>0</v>
          </cell>
          <cell r="S663">
            <v>0</v>
          </cell>
          <cell r="T663">
            <v>0</v>
          </cell>
          <cell r="U663">
            <v>0</v>
          </cell>
          <cell r="V663">
            <v>0</v>
          </cell>
          <cell r="W663">
            <v>0</v>
          </cell>
          <cell r="X663">
            <v>0</v>
          </cell>
          <cell r="Y663">
            <v>0</v>
          </cell>
          <cell r="Z663">
            <v>0</v>
          </cell>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cell r="AQ663">
            <v>0</v>
          </cell>
          <cell r="AR663">
            <v>0</v>
          </cell>
          <cell r="AS663">
            <v>0</v>
          </cell>
          <cell r="AT663">
            <v>-14068814</v>
          </cell>
          <cell r="AU663">
            <v>-2400842</v>
          </cell>
          <cell r="AV663">
            <v>-2350096</v>
          </cell>
          <cell r="AW663">
            <v>-2549806</v>
          </cell>
          <cell r="AX663">
            <v>-2564696</v>
          </cell>
          <cell r="AY663">
            <v>-2468430</v>
          </cell>
          <cell r="AZ663">
            <v>-2422464</v>
          </cell>
          <cell r="BA663" t="str">
            <v>TECNO</v>
          </cell>
        </row>
        <row r="664">
          <cell r="A664" t="str">
            <v>100</v>
          </cell>
          <cell r="B664" t="str">
            <v>DEPRECIACION</v>
          </cell>
          <cell r="C664" t="str">
            <v>AMORTIZACION ACTIVO INTANGIBLE</v>
          </cell>
          <cell r="D664" t="str">
            <v>071</v>
          </cell>
          <cell r="E664">
            <v>-2618327</v>
          </cell>
          <cell r="F664">
            <v>-2231924</v>
          </cell>
          <cell r="G664">
            <v>0</v>
          </cell>
          <cell r="H664">
            <v>0</v>
          </cell>
          <cell r="I664">
            <v>0</v>
          </cell>
          <cell r="J664">
            <v>0</v>
          </cell>
          <cell r="K664">
            <v>0</v>
          </cell>
          <cell r="L664">
            <v>0</v>
          </cell>
          <cell r="M664">
            <v>0</v>
          </cell>
          <cell r="N664">
            <v>0</v>
          </cell>
          <cell r="O664">
            <v>0</v>
          </cell>
          <cell r="P664">
            <v>0</v>
          </cell>
          <cell r="Q664">
            <v>0</v>
          </cell>
          <cell r="R664">
            <v>0</v>
          </cell>
          <cell r="S664">
            <v>0</v>
          </cell>
          <cell r="T664">
            <v>0</v>
          </cell>
          <cell r="U664">
            <v>0</v>
          </cell>
          <cell r="V664">
            <v>0</v>
          </cell>
          <cell r="W664">
            <v>0</v>
          </cell>
          <cell r="X664">
            <v>0</v>
          </cell>
          <cell r="Y664">
            <v>0</v>
          </cell>
          <cell r="Z664">
            <v>0</v>
          </cell>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-3566026</v>
          </cell>
          <cell r="AP664">
            <v>-3587404</v>
          </cell>
          <cell r="AQ664">
            <v>-3544746</v>
          </cell>
          <cell r="AR664">
            <v>-3637270</v>
          </cell>
          <cell r="AS664">
            <v>-3672906</v>
          </cell>
          <cell r="AT664">
            <v>-3687154</v>
          </cell>
          <cell r="AU664">
            <v>-3640840</v>
          </cell>
          <cell r="AV664">
            <v>-5137292</v>
          </cell>
          <cell r="AW664">
            <v>-5443588</v>
          </cell>
          <cell r="AX664">
            <v>-5464962</v>
          </cell>
          <cell r="AY664">
            <v>-5318904</v>
          </cell>
          <cell r="AZ664">
            <v>-5247726</v>
          </cell>
          <cell r="BA664" t="str">
            <v>TEMPR</v>
          </cell>
        </row>
        <row r="665">
          <cell r="A665" t="str">
            <v>100</v>
          </cell>
          <cell r="B665" t="str">
            <v>DEPRECIACION</v>
          </cell>
          <cell r="C665" t="str">
            <v>DEPRECIACION ACTIVO FIJO EN LE</v>
          </cell>
          <cell r="D665" t="str">
            <v>088</v>
          </cell>
          <cell r="E665">
            <v>-30228054</v>
          </cell>
          <cell r="F665">
            <v>-30167418</v>
          </cell>
          <cell r="G665">
            <v>0</v>
          </cell>
          <cell r="H665">
            <v>0</v>
          </cell>
          <cell r="I665">
            <v>0</v>
          </cell>
          <cell r="J665">
            <v>0</v>
          </cell>
          <cell r="K665">
            <v>0</v>
          </cell>
          <cell r="L665">
            <v>0</v>
          </cell>
          <cell r="M665">
            <v>0</v>
          </cell>
          <cell r="N665">
            <v>0</v>
          </cell>
          <cell r="O665">
            <v>0</v>
          </cell>
          <cell r="P665">
            <v>0</v>
          </cell>
          <cell r="Q665">
            <v>0</v>
          </cell>
          <cell r="R665">
            <v>0</v>
          </cell>
          <cell r="S665">
            <v>0</v>
          </cell>
          <cell r="T665">
            <v>0</v>
          </cell>
          <cell r="U665">
            <v>0</v>
          </cell>
          <cell r="V665">
            <v>0</v>
          </cell>
          <cell r="W665">
            <v>0</v>
          </cell>
          <cell r="X665">
            <v>0</v>
          </cell>
          <cell r="Y665">
            <v>0</v>
          </cell>
          <cell r="Z665">
            <v>0</v>
          </cell>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cell r="AQ665">
            <v>0</v>
          </cell>
          <cell r="AR665">
            <v>0</v>
          </cell>
          <cell r="AS665">
            <v>0</v>
          </cell>
          <cell r="AT665">
            <v>0</v>
          </cell>
          <cell r="AU665">
            <v>0</v>
          </cell>
          <cell r="AV665">
            <v>0</v>
          </cell>
          <cell r="AW665">
            <v>0</v>
          </cell>
          <cell r="AX665">
            <v>0</v>
          </cell>
          <cell r="AY665">
            <v>0</v>
          </cell>
          <cell r="AZ665">
            <v>0</v>
          </cell>
          <cell r="BA665" t="str">
            <v>EMPRE</v>
          </cell>
        </row>
        <row r="666">
          <cell r="A666" t="str">
            <v>100</v>
          </cell>
          <cell r="B666" t="str">
            <v>DEPRECIACION</v>
          </cell>
          <cell r="C666" t="str">
            <v>DEPRECIACION ACTIVO FIJO EN LE</v>
          </cell>
          <cell r="D666" t="str">
            <v>088</v>
          </cell>
          <cell r="E666">
            <v>-30228054</v>
          </cell>
          <cell r="F666">
            <v>-30167418</v>
          </cell>
          <cell r="G666">
            <v>0</v>
          </cell>
          <cell r="H666">
            <v>0</v>
          </cell>
          <cell r="I666">
            <v>0</v>
          </cell>
          <cell r="J666">
            <v>0</v>
          </cell>
          <cell r="K666">
            <v>0</v>
          </cell>
          <cell r="L666">
            <v>0</v>
          </cell>
          <cell r="M666">
            <v>0</v>
          </cell>
          <cell r="N666">
            <v>0</v>
          </cell>
          <cell r="O666">
            <v>0</v>
          </cell>
          <cell r="P666">
            <v>0</v>
          </cell>
          <cell r="Q666">
            <v>0</v>
          </cell>
          <cell r="R666">
            <v>0</v>
          </cell>
          <cell r="S666">
            <v>0</v>
          </cell>
          <cell r="T666">
            <v>0</v>
          </cell>
          <cell r="U666">
            <v>0</v>
          </cell>
          <cell r="V666">
            <v>0</v>
          </cell>
          <cell r="W666">
            <v>0</v>
          </cell>
          <cell r="X666">
            <v>0</v>
          </cell>
          <cell r="Y666">
            <v>0</v>
          </cell>
          <cell r="Z666">
            <v>0</v>
          </cell>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-58873578</v>
          </cell>
          <cell r="AP666">
            <v>-59226470</v>
          </cell>
          <cell r="AQ666">
            <v>-58520692</v>
          </cell>
          <cell r="AR666">
            <v>-60049878</v>
          </cell>
          <cell r="AS666">
            <v>-60638022</v>
          </cell>
          <cell r="AT666">
            <v>-60873282</v>
          </cell>
          <cell r="AU666">
            <v>-60108690</v>
          </cell>
          <cell r="AV666">
            <v>-58814764</v>
          </cell>
          <cell r="AW666">
            <v>-63872840</v>
          </cell>
          <cell r="AX666">
            <v>-64225722</v>
          </cell>
          <cell r="AY666">
            <v>-61814318</v>
          </cell>
          <cell r="AZ666">
            <v>-60638024</v>
          </cell>
          <cell r="BA666" t="str">
            <v>TEMPR</v>
          </cell>
        </row>
        <row r="667">
          <cell r="A667" t="str">
            <v>100</v>
          </cell>
          <cell r="B667" t="str">
            <v>DEPRECIACION</v>
          </cell>
          <cell r="C667" t="str">
            <v>DEPRECIACION DEL ACTIVO FIJO</v>
          </cell>
          <cell r="D667" t="str">
            <v>046</v>
          </cell>
          <cell r="E667">
            <v>-2697031</v>
          </cell>
          <cell r="F667">
            <v>-2691626</v>
          </cell>
          <cell r="G667">
            <v>0</v>
          </cell>
          <cell r="H667">
            <v>0</v>
          </cell>
          <cell r="I667">
            <v>0</v>
          </cell>
          <cell r="J667">
            <v>0</v>
          </cell>
          <cell r="K667">
            <v>0</v>
          </cell>
          <cell r="L667">
            <v>0</v>
          </cell>
          <cell r="M667">
            <v>0</v>
          </cell>
          <cell r="N667">
            <v>0</v>
          </cell>
          <cell r="O667">
            <v>0</v>
          </cell>
          <cell r="P667">
            <v>0</v>
          </cell>
          <cell r="Q667">
            <v>0</v>
          </cell>
          <cell r="R667">
            <v>0</v>
          </cell>
          <cell r="S667">
            <v>0</v>
          </cell>
          <cell r="T667">
            <v>0</v>
          </cell>
          <cell r="U667">
            <v>0</v>
          </cell>
          <cell r="V667">
            <v>0</v>
          </cell>
          <cell r="W667">
            <v>0</v>
          </cell>
          <cell r="X667">
            <v>0</v>
          </cell>
          <cell r="Y667">
            <v>0</v>
          </cell>
          <cell r="Z667">
            <v>0</v>
          </cell>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-5245496</v>
          </cell>
          <cell r="AP667">
            <v>-5276928</v>
          </cell>
          <cell r="AQ667">
            <v>-5214060</v>
          </cell>
          <cell r="AR667">
            <v>-5350292</v>
          </cell>
          <cell r="AS667">
            <v>-5402706</v>
          </cell>
          <cell r="AT667">
            <v>-5423656</v>
          </cell>
          <cell r="AU667">
            <v>-5355542</v>
          </cell>
          <cell r="AV667">
            <v>-5240260</v>
          </cell>
          <cell r="AW667">
            <v>-5690916</v>
          </cell>
          <cell r="AX667">
            <v>-5722352</v>
          </cell>
          <cell r="AY667">
            <v>-5507500</v>
          </cell>
          <cell r="AZ667">
            <v>-5402704</v>
          </cell>
          <cell r="BA667" t="str">
            <v>COMUN</v>
          </cell>
        </row>
        <row r="668">
          <cell r="A668" t="str">
            <v>100</v>
          </cell>
          <cell r="B668" t="str">
            <v>DEPRECIACION</v>
          </cell>
          <cell r="C668" t="str">
            <v>DEPRECIACION DEL ACTIVO FIJO</v>
          </cell>
          <cell r="D668" t="str">
            <v>046</v>
          </cell>
          <cell r="E668">
            <v>-87763261</v>
          </cell>
          <cell r="F668">
            <v>-86851098</v>
          </cell>
          <cell r="G668">
            <v>0</v>
          </cell>
          <cell r="H668">
            <v>0</v>
          </cell>
          <cell r="I668">
            <v>0</v>
          </cell>
          <cell r="J668">
            <v>0</v>
          </cell>
          <cell r="K668">
            <v>0</v>
          </cell>
          <cell r="L668">
            <v>0</v>
          </cell>
          <cell r="M668">
            <v>0</v>
          </cell>
          <cell r="N668">
            <v>0</v>
          </cell>
          <cell r="O668">
            <v>0</v>
          </cell>
          <cell r="P668">
            <v>0</v>
          </cell>
          <cell r="Q668">
            <v>0</v>
          </cell>
          <cell r="R668">
            <v>0</v>
          </cell>
          <cell r="S668">
            <v>0</v>
          </cell>
          <cell r="T668">
            <v>0</v>
          </cell>
          <cell r="U668">
            <v>0</v>
          </cell>
          <cell r="V668">
            <v>0</v>
          </cell>
          <cell r="W668">
            <v>0</v>
          </cell>
          <cell r="X668">
            <v>0</v>
          </cell>
          <cell r="Y668">
            <v>0</v>
          </cell>
          <cell r="Z668">
            <v>0</v>
          </cell>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P668">
            <v>0</v>
          </cell>
          <cell r="AQ668">
            <v>0</v>
          </cell>
          <cell r="AR668">
            <v>0</v>
          </cell>
          <cell r="AS668">
            <v>0</v>
          </cell>
          <cell r="AT668">
            <v>0</v>
          </cell>
          <cell r="AU668">
            <v>0</v>
          </cell>
          <cell r="AV668">
            <v>0</v>
          </cell>
          <cell r="AW668">
            <v>0</v>
          </cell>
          <cell r="AX668">
            <v>0</v>
          </cell>
          <cell r="AY668">
            <v>0</v>
          </cell>
          <cell r="AZ668">
            <v>0</v>
          </cell>
          <cell r="BA668" t="str">
            <v>DATA</v>
          </cell>
        </row>
        <row r="669">
          <cell r="A669" t="str">
            <v>100</v>
          </cell>
          <cell r="B669" t="str">
            <v>DEPRECIACION</v>
          </cell>
          <cell r="C669" t="str">
            <v>DEPRECIACION DEL ACTIVO FIJO</v>
          </cell>
          <cell r="D669" t="str">
            <v>046</v>
          </cell>
          <cell r="E669">
            <v>-669105187</v>
          </cell>
          <cell r="F669">
            <v>-663896878</v>
          </cell>
          <cell r="G669">
            <v>0</v>
          </cell>
          <cell r="H669">
            <v>0</v>
          </cell>
          <cell r="I669">
            <v>0</v>
          </cell>
          <cell r="J669">
            <v>0</v>
          </cell>
          <cell r="K669">
            <v>0</v>
          </cell>
          <cell r="L669">
            <v>0</v>
          </cell>
          <cell r="M669">
            <v>0</v>
          </cell>
          <cell r="N669">
            <v>0</v>
          </cell>
          <cell r="O669">
            <v>0</v>
          </cell>
          <cell r="P669">
            <v>0</v>
          </cell>
          <cell r="Q669">
            <v>0</v>
          </cell>
          <cell r="R669">
            <v>0</v>
          </cell>
          <cell r="S669">
            <v>0</v>
          </cell>
          <cell r="T669">
            <v>0</v>
          </cell>
          <cell r="U669">
            <v>0</v>
          </cell>
          <cell r="V669">
            <v>0</v>
          </cell>
          <cell r="W669">
            <v>0</v>
          </cell>
          <cell r="X669">
            <v>0</v>
          </cell>
          <cell r="Y669">
            <v>0</v>
          </cell>
          <cell r="Z669">
            <v>0</v>
          </cell>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P669">
            <v>0</v>
          </cell>
          <cell r="AQ669">
            <v>0</v>
          </cell>
          <cell r="AR669">
            <v>0</v>
          </cell>
          <cell r="AS669">
            <v>0</v>
          </cell>
          <cell r="AT669">
            <v>0</v>
          </cell>
          <cell r="AU669">
            <v>0</v>
          </cell>
          <cell r="AV669">
            <v>0</v>
          </cell>
          <cell r="AW669">
            <v>0</v>
          </cell>
          <cell r="AX669">
            <v>0</v>
          </cell>
          <cell r="AY669">
            <v>0</v>
          </cell>
          <cell r="AZ669">
            <v>0</v>
          </cell>
          <cell r="BA669" t="str">
            <v>EMPRE</v>
          </cell>
        </row>
        <row r="670">
          <cell r="A670" t="str">
            <v>100</v>
          </cell>
          <cell r="B670" t="str">
            <v>DEPRECIACION</v>
          </cell>
          <cell r="C670" t="str">
            <v>DEPRECIACION DEL ACTIVO FIJO</v>
          </cell>
          <cell r="D670" t="str">
            <v>046</v>
          </cell>
          <cell r="E670">
            <v>-455263</v>
          </cell>
          <cell r="F670">
            <v>-454352</v>
          </cell>
          <cell r="G670">
            <v>0</v>
          </cell>
          <cell r="H670">
            <v>0</v>
          </cell>
          <cell r="I670">
            <v>0</v>
          </cell>
          <cell r="J670">
            <v>0</v>
          </cell>
          <cell r="K670">
            <v>0</v>
          </cell>
          <cell r="L670">
            <v>0</v>
          </cell>
          <cell r="M670">
            <v>0</v>
          </cell>
          <cell r="N670">
            <v>0</v>
          </cell>
          <cell r="O670">
            <v>0</v>
          </cell>
          <cell r="P670">
            <v>0</v>
          </cell>
          <cell r="Q670">
            <v>0</v>
          </cell>
          <cell r="R670">
            <v>0</v>
          </cell>
          <cell r="S670">
            <v>0</v>
          </cell>
          <cell r="T670">
            <v>0</v>
          </cell>
          <cell r="U670">
            <v>0</v>
          </cell>
          <cell r="V670">
            <v>0</v>
          </cell>
          <cell r="W670">
            <v>0</v>
          </cell>
          <cell r="X670">
            <v>0</v>
          </cell>
          <cell r="Y670">
            <v>0</v>
          </cell>
          <cell r="Z670">
            <v>0</v>
          </cell>
          <cell r="AA670">
            <v>0</v>
          </cell>
          <cell r="AB670">
            <v>0</v>
          </cell>
          <cell r="AC670">
            <v>0</v>
          </cell>
          <cell r="AD670">
            <v>0</v>
          </cell>
          <cell r="AE670">
            <v>0</v>
          </cell>
          <cell r="AF670">
            <v>0</v>
          </cell>
          <cell r="AG670">
            <v>0</v>
          </cell>
          <cell r="AH670">
            <v>0</v>
          </cell>
          <cell r="AI670">
            <v>0</v>
          </cell>
          <cell r="AJ670">
            <v>0</v>
          </cell>
          <cell r="AK670">
            <v>0</v>
          </cell>
          <cell r="AL670">
            <v>0</v>
          </cell>
          <cell r="AM670">
            <v>0</v>
          </cell>
          <cell r="AN670">
            <v>0</v>
          </cell>
          <cell r="AO670">
            <v>-10539024</v>
          </cell>
          <cell r="AP670">
            <v>-10281232</v>
          </cell>
          <cell r="AQ670">
            <v>-10275144</v>
          </cell>
          <cell r="AR670">
            <v>-10178294</v>
          </cell>
          <cell r="AS670">
            <v>-7549132</v>
          </cell>
          <cell r="AT670">
            <v>7625620</v>
          </cell>
          <cell r="AU670">
            <v>-6484634</v>
          </cell>
          <cell r="AV670">
            <v>-5661690</v>
          </cell>
          <cell r="AW670">
            <v>-5980958</v>
          </cell>
          <cell r="AX670">
            <v>-5878960</v>
          </cell>
          <cell r="AY670">
            <v>-5398350</v>
          </cell>
          <cell r="AZ670">
            <v>-4925158</v>
          </cell>
          <cell r="BA670" t="str">
            <v>INFOE</v>
          </cell>
        </row>
        <row r="671">
          <cell r="A671" t="str">
            <v>100</v>
          </cell>
          <cell r="B671" t="str">
            <v>DEPRECIACION</v>
          </cell>
          <cell r="C671" t="str">
            <v>DEPRECIACION DEL ACTIVO FIJO</v>
          </cell>
          <cell r="D671" t="str">
            <v>046</v>
          </cell>
          <cell r="E671">
            <v>-724315</v>
          </cell>
          <cell r="F671">
            <v>-52175</v>
          </cell>
          <cell r="G671">
            <v>0</v>
          </cell>
          <cell r="H671">
            <v>0</v>
          </cell>
          <cell r="I671">
            <v>0</v>
          </cell>
          <cell r="J671">
            <v>0</v>
          </cell>
          <cell r="K671">
            <v>0</v>
          </cell>
          <cell r="L671">
            <v>0</v>
          </cell>
          <cell r="M671">
            <v>0</v>
          </cell>
          <cell r="N671">
            <v>0</v>
          </cell>
          <cell r="O671">
            <v>0</v>
          </cell>
          <cell r="P671">
            <v>0</v>
          </cell>
          <cell r="Q671">
            <v>0</v>
          </cell>
          <cell r="R671">
            <v>0</v>
          </cell>
          <cell r="S671">
            <v>0</v>
          </cell>
          <cell r="T671">
            <v>0</v>
          </cell>
          <cell r="U671">
            <v>0</v>
          </cell>
          <cell r="V671">
            <v>0</v>
          </cell>
          <cell r="W671">
            <v>0</v>
          </cell>
          <cell r="X671">
            <v>0</v>
          </cell>
          <cell r="Y671">
            <v>0</v>
          </cell>
          <cell r="Z671">
            <v>0</v>
          </cell>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cell r="AO671">
            <v>0</v>
          </cell>
          <cell r="AP671">
            <v>0</v>
          </cell>
          <cell r="AQ671">
            <v>0</v>
          </cell>
          <cell r="AR671">
            <v>0</v>
          </cell>
          <cell r="AS671">
            <v>-7488192</v>
          </cell>
          <cell r="AT671">
            <v>-1166088</v>
          </cell>
          <cell r="AU671">
            <v>-1597170</v>
          </cell>
          <cell r="AV671">
            <v>-1691136</v>
          </cell>
          <cell r="AW671">
            <v>-1355564</v>
          </cell>
          <cell r="AX671">
            <v>-1525974</v>
          </cell>
          <cell r="AY671">
            <v>-1467428</v>
          </cell>
          <cell r="AZ671">
            <v>-1438974</v>
          </cell>
          <cell r="BA671" t="str">
            <v>PANAL</v>
          </cell>
        </row>
        <row r="672">
          <cell r="A672" t="str">
            <v>100</v>
          </cell>
          <cell r="B672" t="str">
            <v>DEPRECIACION</v>
          </cell>
          <cell r="C672" t="str">
            <v>DEPRECIACION DEL ACTIVO FIJO</v>
          </cell>
          <cell r="D672" t="str">
            <v>046</v>
          </cell>
          <cell r="E672">
            <v>-9055472</v>
          </cell>
          <cell r="F672">
            <v>-9037307</v>
          </cell>
          <cell r="G672">
            <v>0</v>
          </cell>
          <cell r="H672">
            <v>0</v>
          </cell>
          <cell r="I672">
            <v>0</v>
          </cell>
          <cell r="J672">
            <v>0</v>
          </cell>
          <cell r="K672">
            <v>0</v>
          </cell>
          <cell r="L672">
            <v>0</v>
          </cell>
          <cell r="M672">
            <v>0</v>
          </cell>
          <cell r="N672">
            <v>0</v>
          </cell>
          <cell r="O672">
            <v>0</v>
          </cell>
          <cell r="P672">
            <v>0</v>
          </cell>
          <cell r="Q672">
            <v>0</v>
          </cell>
          <cell r="R672">
            <v>0</v>
          </cell>
          <cell r="S672">
            <v>0</v>
          </cell>
          <cell r="T672">
            <v>0</v>
          </cell>
          <cell r="U672">
            <v>0</v>
          </cell>
          <cell r="V672">
            <v>0</v>
          </cell>
          <cell r="W672">
            <v>0</v>
          </cell>
          <cell r="X672">
            <v>0</v>
          </cell>
          <cell r="Y672">
            <v>0</v>
          </cell>
          <cell r="Z672">
            <v>0</v>
          </cell>
          <cell r="AA672">
            <v>0</v>
          </cell>
          <cell r="AB672">
            <v>0</v>
          </cell>
          <cell r="AC672">
            <v>-157736482.56425676</v>
          </cell>
          <cell r="AD672">
            <v>-164270620.70035705</v>
          </cell>
          <cell r="AE672">
            <v>-172778232.3481406</v>
          </cell>
          <cell r="AF672">
            <v>-184034913.86199</v>
          </cell>
          <cell r="AG672">
            <v>-200381271.82959577</v>
          </cell>
          <cell r="AH672">
            <v>-228674166.19297758</v>
          </cell>
          <cell r="AI672">
            <v>-256448244.9262692</v>
          </cell>
          <cell r="AJ672">
            <v>-283421728.04787236</v>
          </cell>
          <cell r="AK672">
            <v>-294337776.64891952</v>
          </cell>
          <cell r="AL672">
            <v>-309732222.74974185</v>
          </cell>
          <cell r="AM672">
            <v>-321636789.75198865</v>
          </cell>
          <cell r="AN672">
            <v>-328434782.92065436</v>
          </cell>
          <cell r="AO672">
            <v>-17647490</v>
          </cell>
          <cell r="AP672">
            <v>-17750898</v>
          </cell>
          <cell r="AQ672">
            <v>-17549990</v>
          </cell>
          <cell r="AR672">
            <v>-17979976</v>
          </cell>
          <cell r="AS672">
            <v>-18184620</v>
          </cell>
          <cell r="AT672">
            <v>-18245686</v>
          </cell>
          <cell r="AU672">
            <v>-18016508</v>
          </cell>
          <cell r="AV672">
            <v>-17628680</v>
          </cell>
          <cell r="AW672">
            <v>-19144740</v>
          </cell>
          <cell r="AX672">
            <v>-19250520</v>
          </cell>
          <cell r="AY672">
            <v>-18527744</v>
          </cell>
          <cell r="AZ672">
            <v>-18175166</v>
          </cell>
          <cell r="BA672" t="str">
            <v>TDATA</v>
          </cell>
        </row>
        <row r="673">
          <cell r="A673" t="str">
            <v>100</v>
          </cell>
          <cell r="B673" t="str">
            <v>DEPRECIACION</v>
          </cell>
          <cell r="C673" t="str">
            <v>DEPRECIACION DEL ACTIVO FIJO</v>
          </cell>
          <cell r="D673" t="str">
            <v>046</v>
          </cell>
          <cell r="E673">
            <v>0</v>
          </cell>
          <cell r="F673">
            <v>0</v>
          </cell>
          <cell r="G673">
            <v>0</v>
          </cell>
          <cell r="H673">
            <v>0</v>
          </cell>
          <cell r="I673">
            <v>0</v>
          </cell>
          <cell r="J673">
            <v>0</v>
          </cell>
          <cell r="K673">
            <v>0</v>
          </cell>
          <cell r="L673">
            <v>0</v>
          </cell>
          <cell r="M673">
            <v>0</v>
          </cell>
          <cell r="N673">
            <v>0</v>
          </cell>
          <cell r="O673">
            <v>0</v>
          </cell>
          <cell r="P673">
            <v>0</v>
          </cell>
          <cell r="Q673">
            <v>0</v>
          </cell>
          <cell r="R673">
            <v>0</v>
          </cell>
          <cell r="S673">
            <v>0</v>
          </cell>
          <cell r="T673">
            <v>0</v>
          </cell>
          <cell r="U673">
            <v>0</v>
          </cell>
          <cell r="V673">
            <v>0</v>
          </cell>
          <cell r="W673">
            <v>0</v>
          </cell>
          <cell r="X673">
            <v>0</v>
          </cell>
          <cell r="Y673">
            <v>0</v>
          </cell>
          <cell r="Z673">
            <v>0</v>
          </cell>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P673">
            <v>0</v>
          </cell>
          <cell r="AQ673">
            <v>-3025728</v>
          </cell>
          <cell r="AR673">
            <v>-1535626</v>
          </cell>
          <cell r="AS673">
            <v>0</v>
          </cell>
          <cell r="AT673">
            <v>4561354</v>
          </cell>
          <cell r="AU673">
            <v>0</v>
          </cell>
          <cell r="AV673">
            <v>0</v>
          </cell>
          <cell r="AW673">
            <v>0</v>
          </cell>
          <cell r="AX673">
            <v>0</v>
          </cell>
          <cell r="AY673">
            <v>0</v>
          </cell>
          <cell r="AZ673">
            <v>0</v>
          </cell>
          <cell r="BA673" t="str">
            <v>TDCTA</v>
          </cell>
        </row>
        <row r="674">
          <cell r="A674" t="str">
            <v>100</v>
          </cell>
          <cell r="B674" t="str">
            <v>DEPRECIACION</v>
          </cell>
          <cell r="C674" t="str">
            <v>DEPRECIACION DEL ACTIVO FIJO</v>
          </cell>
          <cell r="D674" t="str">
            <v>046</v>
          </cell>
          <cell r="E674">
            <v>-912398</v>
          </cell>
          <cell r="F674">
            <v>-889496</v>
          </cell>
          <cell r="G674">
            <v>0</v>
          </cell>
          <cell r="H674">
            <v>0</v>
          </cell>
          <cell r="I674">
            <v>0</v>
          </cell>
          <cell r="J674">
            <v>0</v>
          </cell>
          <cell r="K674">
            <v>0</v>
          </cell>
          <cell r="L674">
            <v>0</v>
          </cell>
          <cell r="M674">
            <v>0</v>
          </cell>
          <cell r="N674">
            <v>0</v>
          </cell>
          <cell r="O674">
            <v>0</v>
          </cell>
          <cell r="P674">
            <v>0</v>
          </cell>
          <cell r="Q674">
            <v>0</v>
          </cell>
          <cell r="R674">
            <v>0</v>
          </cell>
          <cell r="S674">
            <v>0</v>
          </cell>
          <cell r="T674">
            <v>0</v>
          </cell>
          <cell r="U674">
            <v>0</v>
          </cell>
          <cell r="V674">
            <v>0</v>
          </cell>
          <cell r="W674">
            <v>0</v>
          </cell>
          <cell r="X674">
            <v>0</v>
          </cell>
          <cell r="Y674">
            <v>0</v>
          </cell>
          <cell r="Z674">
            <v>0</v>
          </cell>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-4807244</v>
          </cell>
          <cell r="AP674">
            <v>-4836056</v>
          </cell>
          <cell r="AQ674">
            <v>-4180420</v>
          </cell>
          <cell r="AR674">
            <v>-4982064</v>
          </cell>
          <cell r="AS674">
            <v>-4131356</v>
          </cell>
          <cell r="AT674">
            <v>8362552</v>
          </cell>
          <cell r="AU674">
            <v>-2268532</v>
          </cell>
          <cell r="AV674">
            <v>-2219386</v>
          </cell>
          <cell r="AW674">
            <v>-2017784</v>
          </cell>
          <cell r="AX674">
            <v>-2025600</v>
          </cell>
          <cell r="AY674">
            <v>-1934524</v>
          </cell>
          <cell r="AZ674">
            <v>-1891492</v>
          </cell>
          <cell r="BA674" t="str">
            <v>TECNO</v>
          </cell>
        </row>
        <row r="675">
          <cell r="A675" t="str">
            <v>100</v>
          </cell>
          <cell r="B675" t="str">
            <v>DEPRECIACION</v>
          </cell>
          <cell r="C675" t="str">
            <v>DEPRECIACION DEL ACTIVO FIJO</v>
          </cell>
          <cell r="D675" t="str">
            <v>046</v>
          </cell>
          <cell r="E675">
            <v>-756868448</v>
          </cell>
          <cell r="F675">
            <v>-750747976</v>
          </cell>
          <cell r="G675">
            <v>0</v>
          </cell>
          <cell r="H675">
            <v>0</v>
          </cell>
          <cell r="I675">
            <v>0</v>
          </cell>
          <cell r="J675">
            <v>0</v>
          </cell>
          <cell r="K675">
            <v>0</v>
          </cell>
          <cell r="L675">
            <v>0</v>
          </cell>
          <cell r="M675">
            <v>0</v>
          </cell>
          <cell r="N675">
            <v>0</v>
          </cell>
          <cell r="O675">
            <v>0</v>
          </cell>
          <cell r="P675">
            <v>0</v>
          </cell>
          <cell r="Q675">
            <v>0</v>
          </cell>
          <cell r="R675">
            <v>0</v>
          </cell>
          <cell r="S675">
            <v>0</v>
          </cell>
          <cell r="T675">
            <v>0</v>
          </cell>
          <cell r="U675">
            <v>0</v>
          </cell>
          <cell r="V675">
            <v>0</v>
          </cell>
          <cell r="W675">
            <v>0</v>
          </cell>
          <cell r="X675">
            <v>0</v>
          </cell>
          <cell r="Y675">
            <v>0</v>
          </cell>
          <cell r="Z675">
            <v>0</v>
          </cell>
          <cell r="AA675">
            <v>0</v>
          </cell>
          <cell r="AB675">
            <v>0</v>
          </cell>
          <cell r="AC675">
            <v>-769385566.60186613</v>
          </cell>
          <cell r="AD675">
            <v>-777279886.94218624</v>
          </cell>
          <cell r="AE675">
            <v>-797167351.26842463</v>
          </cell>
          <cell r="AF675">
            <v>-809932830.00011015</v>
          </cell>
          <cell r="AG675">
            <v>-821024899.05676162</v>
          </cell>
          <cell r="AH675">
            <v>-831868724.9161427</v>
          </cell>
          <cell r="AI675">
            <v>-854238271.30707896</v>
          </cell>
          <cell r="AJ675">
            <v>-868055069.56740975</v>
          </cell>
          <cell r="AK675">
            <v>-877350561.71827435</v>
          </cell>
          <cell r="AL675">
            <v>-890173049.42920065</v>
          </cell>
          <cell r="AM675">
            <v>-901527832.64624727</v>
          </cell>
          <cell r="AN675">
            <v>-913950586.8592509</v>
          </cell>
          <cell r="AO675">
            <v>-1466609222</v>
          </cell>
          <cell r="AP675">
            <v>-1361147416</v>
          </cell>
          <cell r="AQ675">
            <v>-1416888396</v>
          </cell>
          <cell r="AR675">
            <v>-1454206008</v>
          </cell>
          <cell r="AS675">
            <v>-1481536564</v>
          </cell>
          <cell r="AT675">
            <v>-1483799956</v>
          </cell>
          <cell r="AU675">
            <v>-1465261014</v>
          </cell>
          <cell r="AV675">
            <v>-1441712564</v>
          </cell>
          <cell r="AW675">
            <v>-1563964462</v>
          </cell>
          <cell r="AX675">
            <v>-1573037196</v>
          </cell>
          <cell r="AY675">
            <v>-1507147882</v>
          </cell>
          <cell r="AZ675">
            <v>-2551819026</v>
          </cell>
          <cell r="BA675" t="str">
            <v>TEMPR</v>
          </cell>
        </row>
        <row r="676">
          <cell r="A676" t="str">
            <v>100</v>
          </cell>
          <cell r="B676" t="str">
            <v>REMUNERACIONES</v>
          </cell>
          <cell r="C676" t="str">
            <v>AGUINALDO DE FIESTAS PATRIAS</v>
          </cell>
          <cell r="D676" t="str">
            <v>012</v>
          </cell>
          <cell r="E676">
            <v>-11840</v>
          </cell>
          <cell r="F676">
            <v>-11840</v>
          </cell>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cell r="Z676">
            <v>0</v>
          </cell>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-8932</v>
          </cell>
          <cell r="AP676">
            <v>-8932</v>
          </cell>
          <cell r="AQ676">
            <v>-8932</v>
          </cell>
          <cell r="AR676">
            <v>-8932</v>
          </cell>
          <cell r="AS676">
            <v>-8932</v>
          </cell>
          <cell r="AT676">
            <v>-8932</v>
          </cell>
          <cell r="AU676">
            <v>-8932</v>
          </cell>
          <cell r="AV676">
            <v>-23588</v>
          </cell>
          <cell r="AW676">
            <v>-23588</v>
          </cell>
          <cell r="AX676">
            <v>-23588</v>
          </cell>
          <cell r="AY676">
            <v>-23588</v>
          </cell>
          <cell r="AZ676">
            <v>-23680</v>
          </cell>
          <cell r="BA676" t="str">
            <v>COMUN</v>
          </cell>
        </row>
        <row r="677">
          <cell r="A677" t="str">
            <v>100</v>
          </cell>
          <cell r="B677" t="str">
            <v>REMUNERACIONES</v>
          </cell>
          <cell r="C677" t="str">
            <v>AGUINALDO DE FIESTAS PATRIAS</v>
          </cell>
          <cell r="D677" t="str">
            <v>012</v>
          </cell>
          <cell r="E677">
            <v>-2123823</v>
          </cell>
          <cell r="F677">
            <v>-2190978</v>
          </cell>
          <cell r="G677">
            <v>0</v>
          </cell>
          <cell r="H677">
            <v>0</v>
          </cell>
          <cell r="I677">
            <v>0</v>
          </cell>
          <cell r="J677">
            <v>0</v>
          </cell>
          <cell r="K677">
            <v>0</v>
          </cell>
          <cell r="L677">
            <v>0</v>
          </cell>
          <cell r="M677">
            <v>0</v>
          </cell>
          <cell r="N677">
            <v>0</v>
          </cell>
          <cell r="O677">
            <v>0</v>
          </cell>
          <cell r="P677">
            <v>0</v>
          </cell>
          <cell r="Q677">
            <v>0</v>
          </cell>
          <cell r="R677">
            <v>0</v>
          </cell>
          <cell r="S677">
            <v>0</v>
          </cell>
          <cell r="T677">
            <v>0</v>
          </cell>
          <cell r="U677">
            <v>0</v>
          </cell>
          <cell r="V677">
            <v>0</v>
          </cell>
          <cell r="W677">
            <v>0</v>
          </cell>
          <cell r="X677">
            <v>0</v>
          </cell>
          <cell r="Y677">
            <v>0</v>
          </cell>
          <cell r="Z677">
            <v>0</v>
          </cell>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cell r="AS677">
            <v>0</v>
          </cell>
          <cell r="AT677">
            <v>0</v>
          </cell>
          <cell r="AU677">
            <v>0</v>
          </cell>
          <cell r="AV677">
            <v>0</v>
          </cell>
          <cell r="AW677">
            <v>0</v>
          </cell>
          <cell r="AX677">
            <v>0</v>
          </cell>
          <cell r="AY677">
            <v>0</v>
          </cell>
          <cell r="AZ677">
            <v>0</v>
          </cell>
          <cell r="BA677" t="str">
            <v>DATA</v>
          </cell>
        </row>
        <row r="678">
          <cell r="A678" t="str">
            <v>100</v>
          </cell>
          <cell r="B678" t="str">
            <v>REMUNERACIONES</v>
          </cell>
          <cell r="C678" t="str">
            <v>AGUINALDO DE FIESTAS PATRIAS</v>
          </cell>
          <cell r="D678" t="str">
            <v>012</v>
          </cell>
          <cell r="E678">
            <v>-5448539</v>
          </cell>
          <cell r="F678">
            <v>-5377499</v>
          </cell>
          <cell r="G678">
            <v>0</v>
          </cell>
          <cell r="H678">
            <v>0</v>
          </cell>
          <cell r="I678">
            <v>0</v>
          </cell>
          <cell r="J678">
            <v>0</v>
          </cell>
          <cell r="K678">
            <v>0</v>
          </cell>
          <cell r="L678">
            <v>0</v>
          </cell>
          <cell r="M678">
            <v>0</v>
          </cell>
          <cell r="N678">
            <v>0</v>
          </cell>
          <cell r="O678">
            <v>0</v>
          </cell>
          <cell r="P678">
            <v>0</v>
          </cell>
          <cell r="Q678">
            <v>0</v>
          </cell>
          <cell r="R678">
            <v>0</v>
          </cell>
          <cell r="S678">
            <v>0</v>
          </cell>
          <cell r="T678">
            <v>0</v>
          </cell>
          <cell r="U678">
            <v>0</v>
          </cell>
          <cell r="V678">
            <v>0</v>
          </cell>
          <cell r="W678">
            <v>0</v>
          </cell>
          <cell r="X678">
            <v>0</v>
          </cell>
          <cell r="Y678">
            <v>0</v>
          </cell>
          <cell r="Z678">
            <v>0</v>
          </cell>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cell r="AS678">
            <v>0</v>
          </cell>
          <cell r="AT678">
            <v>0</v>
          </cell>
          <cell r="AU678">
            <v>0</v>
          </cell>
          <cell r="AV678">
            <v>0</v>
          </cell>
          <cell r="AW678">
            <v>0</v>
          </cell>
          <cell r="AX678">
            <v>0</v>
          </cell>
          <cell r="AY678">
            <v>0</v>
          </cell>
          <cell r="AZ678">
            <v>0</v>
          </cell>
          <cell r="BA678" t="str">
            <v>EMPRE</v>
          </cell>
        </row>
        <row r="679">
          <cell r="A679" t="str">
            <v>100</v>
          </cell>
          <cell r="B679" t="str">
            <v>REMUNERACIONES</v>
          </cell>
          <cell r="C679" t="str">
            <v>AGUINALDO DE FIESTAS PATRIAS</v>
          </cell>
          <cell r="D679" t="str">
            <v>012</v>
          </cell>
          <cell r="E679">
            <v>-303316</v>
          </cell>
          <cell r="F679">
            <v>-291650</v>
          </cell>
          <cell r="G679">
            <v>0</v>
          </cell>
          <cell r="H679">
            <v>0</v>
          </cell>
          <cell r="I679">
            <v>0</v>
          </cell>
          <cell r="J679">
            <v>0</v>
          </cell>
          <cell r="K679">
            <v>0</v>
          </cell>
          <cell r="L679">
            <v>0</v>
          </cell>
          <cell r="M679">
            <v>0</v>
          </cell>
          <cell r="N679">
            <v>0</v>
          </cell>
          <cell r="O679">
            <v>0</v>
          </cell>
          <cell r="P679">
            <v>0</v>
          </cell>
          <cell r="Q679">
            <v>0</v>
          </cell>
          <cell r="R679">
            <v>0</v>
          </cell>
          <cell r="S679">
            <v>0</v>
          </cell>
          <cell r="T679">
            <v>0</v>
          </cell>
          <cell r="U679">
            <v>0</v>
          </cell>
          <cell r="V679">
            <v>0</v>
          </cell>
          <cell r="W679">
            <v>0</v>
          </cell>
          <cell r="X679">
            <v>0</v>
          </cell>
          <cell r="Y679">
            <v>0</v>
          </cell>
          <cell r="Z679">
            <v>0</v>
          </cell>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cell r="AS679">
            <v>0</v>
          </cell>
          <cell r="AT679">
            <v>-23588</v>
          </cell>
          <cell r="AU679">
            <v>0</v>
          </cell>
          <cell r="AV679">
            <v>0</v>
          </cell>
          <cell r="AW679">
            <v>-7049042</v>
          </cell>
          <cell r="AX679">
            <v>0</v>
          </cell>
          <cell r="AY679">
            <v>0</v>
          </cell>
          <cell r="AZ679">
            <v>0</v>
          </cell>
          <cell r="BA679" t="str">
            <v>INFOE</v>
          </cell>
        </row>
        <row r="680">
          <cell r="A680" t="str">
            <v>100</v>
          </cell>
          <cell r="B680" t="str">
            <v>REMUNERACIONES</v>
          </cell>
          <cell r="C680" t="str">
            <v>AGUINALDO DE FIESTAS PATRIAS</v>
          </cell>
          <cell r="D680" t="str">
            <v>012</v>
          </cell>
          <cell r="E680">
            <v>-40838</v>
          </cell>
          <cell r="F680">
            <v>-20419</v>
          </cell>
          <cell r="G680">
            <v>0</v>
          </cell>
          <cell r="H680">
            <v>0</v>
          </cell>
          <cell r="I680">
            <v>0</v>
          </cell>
          <cell r="J680">
            <v>0</v>
          </cell>
          <cell r="K680">
            <v>0</v>
          </cell>
          <cell r="L680">
            <v>0</v>
          </cell>
          <cell r="M680">
            <v>0</v>
          </cell>
          <cell r="N680">
            <v>0</v>
          </cell>
          <cell r="O680">
            <v>0</v>
          </cell>
          <cell r="P680">
            <v>0</v>
          </cell>
          <cell r="Q680">
            <v>0</v>
          </cell>
          <cell r="R680">
            <v>0</v>
          </cell>
          <cell r="S680">
            <v>0</v>
          </cell>
          <cell r="T680">
            <v>0</v>
          </cell>
          <cell r="U680">
            <v>0</v>
          </cell>
          <cell r="V680">
            <v>0</v>
          </cell>
          <cell r="W680">
            <v>0</v>
          </cell>
          <cell r="X680">
            <v>0</v>
          </cell>
          <cell r="Y680">
            <v>0</v>
          </cell>
          <cell r="Z680">
            <v>0</v>
          </cell>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0</v>
          </cell>
          <cell r="AR680">
            <v>0</v>
          </cell>
          <cell r="AS680">
            <v>0</v>
          </cell>
          <cell r="AT680">
            <v>0</v>
          </cell>
          <cell r="AU680">
            <v>0</v>
          </cell>
          <cell r="AV680">
            <v>0</v>
          </cell>
          <cell r="AW680">
            <v>-2715320</v>
          </cell>
          <cell r="AX680">
            <v>-251320</v>
          </cell>
          <cell r="AY680">
            <v>0</v>
          </cell>
          <cell r="AZ680">
            <v>0</v>
          </cell>
          <cell r="BA680" t="str">
            <v>PANAL</v>
          </cell>
        </row>
        <row r="681">
          <cell r="A681" t="str">
            <v>100</v>
          </cell>
          <cell r="B681" t="str">
            <v>REMUNERACIONES</v>
          </cell>
          <cell r="C681" t="str">
            <v>AGUINALDO DE FIESTAS PATRIAS</v>
          </cell>
          <cell r="D681" t="str">
            <v>012</v>
          </cell>
          <cell r="E681">
            <v>-51826</v>
          </cell>
          <cell r="F681">
            <v>-51826</v>
          </cell>
          <cell r="G681">
            <v>0</v>
          </cell>
          <cell r="H681">
            <v>0</v>
          </cell>
          <cell r="I681">
            <v>0</v>
          </cell>
          <cell r="J681">
            <v>0</v>
          </cell>
          <cell r="K681">
            <v>0</v>
          </cell>
          <cell r="L681">
            <v>0</v>
          </cell>
          <cell r="M681">
            <v>0</v>
          </cell>
          <cell r="N681">
            <v>0</v>
          </cell>
          <cell r="O681">
            <v>0</v>
          </cell>
          <cell r="P681">
            <v>0</v>
          </cell>
          <cell r="Q681">
            <v>0</v>
          </cell>
          <cell r="R681">
            <v>0</v>
          </cell>
          <cell r="S681">
            <v>0</v>
          </cell>
          <cell r="T681">
            <v>0</v>
          </cell>
          <cell r="U681">
            <v>0</v>
          </cell>
          <cell r="V681">
            <v>0</v>
          </cell>
          <cell r="W681">
            <v>0</v>
          </cell>
          <cell r="X681">
            <v>0</v>
          </cell>
          <cell r="Y681">
            <v>0</v>
          </cell>
          <cell r="Z681">
            <v>0</v>
          </cell>
          <cell r="AA681">
            <v>0</v>
          </cell>
          <cell r="AB681">
            <v>0</v>
          </cell>
          <cell r="AC681">
            <v>-2385818.064516129</v>
          </cell>
          <cell r="AD681">
            <v>-2391544.0278709675</v>
          </cell>
          <cell r="AE681">
            <v>-2503239.1412874321</v>
          </cell>
          <cell r="AF681">
            <v>-2566426.1779633099</v>
          </cell>
          <cell r="AG681">
            <v>-2648847.7046650434</v>
          </cell>
          <cell r="AH681">
            <v>-2804428.4445405705</v>
          </cell>
          <cell r="AI681">
            <v>-2814524.3869409175</v>
          </cell>
          <cell r="AJ681">
            <v>-2822686.5076630455</v>
          </cell>
          <cell r="AK681">
            <v>-2830590.0298845018</v>
          </cell>
          <cell r="AL681">
            <v>-2839081.7999741547</v>
          </cell>
          <cell r="AM681">
            <v>-2849302.4944540621</v>
          </cell>
          <cell r="AN681">
            <v>-2867153.2905315957</v>
          </cell>
          <cell r="AO681">
            <v>-62524</v>
          </cell>
          <cell r="AP681">
            <v>-62524</v>
          </cell>
          <cell r="AQ681">
            <v>-62524</v>
          </cell>
          <cell r="AR681">
            <v>-62524</v>
          </cell>
          <cell r="AS681">
            <v>-62524</v>
          </cell>
          <cell r="AT681">
            <v>-53592</v>
          </cell>
          <cell r="AU681">
            <v>-53592</v>
          </cell>
          <cell r="AV681">
            <v>-97560</v>
          </cell>
          <cell r="AW681">
            <v>-97560</v>
          </cell>
          <cell r="AX681">
            <v>-88628</v>
          </cell>
          <cell r="AY681">
            <v>-103284</v>
          </cell>
          <cell r="AZ681">
            <v>-103652</v>
          </cell>
          <cell r="BA681" t="str">
            <v>TDATA</v>
          </cell>
        </row>
        <row r="682">
          <cell r="A682" t="str">
            <v>100</v>
          </cell>
          <cell r="B682" t="str">
            <v>REMUNERACIONES</v>
          </cell>
          <cell r="C682" t="str">
            <v>AGUINALDO DE FIESTAS PATRIAS</v>
          </cell>
          <cell r="D682" t="str">
            <v>012</v>
          </cell>
          <cell r="E682">
            <v>0</v>
          </cell>
          <cell r="F682">
            <v>0</v>
          </cell>
          <cell r="G682">
            <v>0</v>
          </cell>
          <cell r="H682">
            <v>0</v>
          </cell>
          <cell r="I682">
            <v>0</v>
          </cell>
          <cell r="J682">
            <v>0</v>
          </cell>
          <cell r="K682">
            <v>0</v>
          </cell>
          <cell r="L682">
            <v>0</v>
          </cell>
          <cell r="M682">
            <v>0</v>
          </cell>
          <cell r="N682">
            <v>0</v>
          </cell>
          <cell r="O682">
            <v>0</v>
          </cell>
          <cell r="P682">
            <v>0</v>
          </cell>
          <cell r="Q682">
            <v>0</v>
          </cell>
          <cell r="R682">
            <v>0</v>
          </cell>
          <cell r="S682">
            <v>0</v>
          </cell>
          <cell r="T682">
            <v>0</v>
          </cell>
          <cell r="U682">
            <v>0</v>
          </cell>
          <cell r="V682">
            <v>0</v>
          </cell>
          <cell r="W682">
            <v>0</v>
          </cell>
          <cell r="X682">
            <v>0</v>
          </cell>
          <cell r="Y682">
            <v>0</v>
          </cell>
          <cell r="Z682">
            <v>0</v>
          </cell>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cell r="AS682">
            <v>0</v>
          </cell>
          <cell r="AT682">
            <v>0</v>
          </cell>
          <cell r="AU682">
            <v>0</v>
          </cell>
          <cell r="AV682">
            <v>0</v>
          </cell>
          <cell r="AW682">
            <v>-330000</v>
          </cell>
          <cell r="AX682">
            <v>0</v>
          </cell>
          <cell r="AY682">
            <v>0</v>
          </cell>
          <cell r="AZ682">
            <v>0</v>
          </cell>
          <cell r="BA682" t="str">
            <v>TECNO</v>
          </cell>
        </row>
        <row r="683">
          <cell r="A683" t="str">
            <v>100</v>
          </cell>
          <cell r="B683" t="str">
            <v>REMUNERACIONES</v>
          </cell>
          <cell r="C683" t="str">
            <v>AGUINALDO DE FIESTAS PATRIAS</v>
          </cell>
          <cell r="D683" t="str">
            <v>012</v>
          </cell>
          <cell r="E683">
            <v>-7572362</v>
          </cell>
          <cell r="F683">
            <v>-7568477</v>
          </cell>
          <cell r="G683">
            <v>0</v>
          </cell>
          <cell r="H683">
            <v>0</v>
          </cell>
          <cell r="I683">
            <v>0</v>
          </cell>
          <cell r="J683">
            <v>0</v>
          </cell>
          <cell r="K683">
            <v>0</v>
          </cell>
          <cell r="L683">
            <v>0</v>
          </cell>
          <cell r="M683">
            <v>0</v>
          </cell>
          <cell r="N683">
            <v>0</v>
          </cell>
          <cell r="O683">
            <v>0</v>
          </cell>
          <cell r="P683">
            <v>0</v>
          </cell>
          <cell r="Q683">
            <v>0</v>
          </cell>
          <cell r="R683">
            <v>0</v>
          </cell>
          <cell r="S683">
            <v>0</v>
          </cell>
          <cell r="T683">
            <v>0</v>
          </cell>
          <cell r="U683">
            <v>0</v>
          </cell>
          <cell r="V683">
            <v>0</v>
          </cell>
          <cell r="W683">
            <v>0</v>
          </cell>
          <cell r="X683">
            <v>0</v>
          </cell>
          <cell r="Y683">
            <v>0</v>
          </cell>
          <cell r="Z683">
            <v>0</v>
          </cell>
          <cell r="AA683">
            <v>0</v>
          </cell>
          <cell r="AB683">
            <v>0</v>
          </cell>
          <cell r="AC683">
            <v>-5547048.2474226812</v>
          </cell>
          <cell r="AD683">
            <v>-5547048.2474226812</v>
          </cell>
          <cell r="AE683">
            <v>-5547048.2474226812</v>
          </cell>
          <cell r="AF683">
            <v>-5547048.2474226812</v>
          </cell>
          <cell r="AG683">
            <v>-5547048.2474226812</v>
          </cell>
          <cell r="AH683">
            <v>-5713801.2371134022</v>
          </cell>
          <cell r="AI683">
            <v>-5713801.2371134022</v>
          </cell>
          <cell r="AJ683">
            <v>-5713801.2371134022</v>
          </cell>
          <cell r="AK683">
            <v>-5713801.2371134022</v>
          </cell>
          <cell r="AL683">
            <v>-5713801.2371134022</v>
          </cell>
          <cell r="AM683">
            <v>-5713801.2371134022</v>
          </cell>
          <cell r="AN683">
            <v>-5736905.5670103086</v>
          </cell>
          <cell r="AO683">
            <v>-15407188</v>
          </cell>
          <cell r="AP683">
            <v>-15692766</v>
          </cell>
          <cell r="AQ683">
            <v>-15756420</v>
          </cell>
          <cell r="AR683">
            <v>-16066646</v>
          </cell>
          <cell r="AS683">
            <v>-15790666</v>
          </cell>
          <cell r="AT683">
            <v>-4605044</v>
          </cell>
          <cell r="AU683">
            <v>-14941644</v>
          </cell>
          <cell r="AV683">
            <v>-14842756</v>
          </cell>
          <cell r="AW683">
            <v>-14811490</v>
          </cell>
          <cell r="AX683">
            <v>-14842756</v>
          </cell>
          <cell r="AY683">
            <v>-14815478</v>
          </cell>
          <cell r="AZ683">
            <v>-14750672</v>
          </cell>
          <cell r="BA683" t="str">
            <v>TEMPR</v>
          </cell>
        </row>
        <row r="684">
          <cell r="A684" t="str">
            <v>100</v>
          </cell>
          <cell r="B684" t="str">
            <v>REMUNERACIONES</v>
          </cell>
          <cell r="C684" t="str">
            <v>AGUINALDO DE NAVIDAD</v>
          </cell>
          <cell r="D684" t="str">
            <v>011</v>
          </cell>
          <cell r="E684">
            <v>-13844</v>
          </cell>
          <cell r="F684">
            <v>-13844</v>
          </cell>
          <cell r="G684">
            <v>0</v>
          </cell>
          <cell r="H684">
            <v>0</v>
          </cell>
          <cell r="I684">
            <v>0</v>
          </cell>
          <cell r="J684">
            <v>0</v>
          </cell>
          <cell r="K684">
            <v>0</v>
          </cell>
          <cell r="L684">
            <v>0</v>
          </cell>
          <cell r="M684">
            <v>0</v>
          </cell>
          <cell r="N684">
            <v>0</v>
          </cell>
          <cell r="O684">
            <v>0</v>
          </cell>
          <cell r="P684">
            <v>0</v>
          </cell>
          <cell r="Q684">
            <v>0</v>
          </cell>
          <cell r="R684">
            <v>0</v>
          </cell>
          <cell r="S684">
            <v>0</v>
          </cell>
          <cell r="T684">
            <v>0</v>
          </cell>
          <cell r="U684">
            <v>0</v>
          </cell>
          <cell r="V684">
            <v>0</v>
          </cell>
          <cell r="W684">
            <v>0</v>
          </cell>
          <cell r="X684">
            <v>0</v>
          </cell>
          <cell r="Y684">
            <v>0</v>
          </cell>
          <cell r="Z684">
            <v>0</v>
          </cell>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-13280</v>
          </cell>
          <cell r="AP684">
            <v>-13280</v>
          </cell>
          <cell r="AQ684">
            <v>-13344</v>
          </cell>
          <cell r="AR684">
            <v>-13344</v>
          </cell>
          <cell r="AS684">
            <v>-13344</v>
          </cell>
          <cell r="AT684">
            <v>-13344</v>
          </cell>
          <cell r="AU684">
            <v>-13344</v>
          </cell>
          <cell r="AV684">
            <v>-27578</v>
          </cell>
          <cell r="AW684">
            <v>-27578</v>
          </cell>
          <cell r="AX684">
            <v>-27578</v>
          </cell>
          <cell r="AY684">
            <v>-27578</v>
          </cell>
          <cell r="AZ684">
            <v>-27688</v>
          </cell>
          <cell r="BA684" t="str">
            <v>COMUN</v>
          </cell>
        </row>
        <row r="685">
          <cell r="A685" t="str">
            <v>100</v>
          </cell>
          <cell r="B685" t="str">
            <v>REMUNERACIONES</v>
          </cell>
          <cell r="C685" t="str">
            <v>AGUINALDO DE NAVIDAD</v>
          </cell>
          <cell r="D685" t="str">
            <v>011</v>
          </cell>
          <cell r="E685">
            <v>-2803466</v>
          </cell>
          <cell r="F685">
            <v>-2898742</v>
          </cell>
          <cell r="G685">
            <v>0</v>
          </cell>
          <cell r="H685">
            <v>0</v>
          </cell>
          <cell r="I685">
            <v>0</v>
          </cell>
          <cell r="J685">
            <v>0</v>
          </cell>
          <cell r="K685">
            <v>0</v>
          </cell>
          <cell r="L685">
            <v>0</v>
          </cell>
          <cell r="M685">
            <v>0</v>
          </cell>
          <cell r="N685">
            <v>0</v>
          </cell>
          <cell r="O685">
            <v>0</v>
          </cell>
          <cell r="P685">
            <v>0</v>
          </cell>
          <cell r="Q685">
            <v>0</v>
          </cell>
          <cell r="R685">
            <v>0</v>
          </cell>
          <cell r="S685">
            <v>0</v>
          </cell>
          <cell r="T685">
            <v>0</v>
          </cell>
          <cell r="U685">
            <v>0</v>
          </cell>
          <cell r="V685">
            <v>0</v>
          </cell>
          <cell r="W685">
            <v>0</v>
          </cell>
          <cell r="X685">
            <v>0</v>
          </cell>
          <cell r="Y685">
            <v>0</v>
          </cell>
          <cell r="Z685">
            <v>0</v>
          </cell>
          <cell r="AA685">
            <v>0</v>
          </cell>
          <cell r="AB685">
            <v>0</v>
          </cell>
          <cell r="AC685">
            <v>0</v>
          </cell>
          <cell r="AD685">
            <v>0</v>
          </cell>
          <cell r="AE685">
            <v>0</v>
          </cell>
          <cell r="AF685">
            <v>0</v>
          </cell>
          <cell r="AG685">
            <v>0</v>
          </cell>
          <cell r="AH685">
            <v>0</v>
          </cell>
          <cell r="AI685">
            <v>0</v>
          </cell>
          <cell r="AJ685">
            <v>0</v>
          </cell>
          <cell r="AK685">
            <v>0</v>
          </cell>
          <cell r="AL685">
            <v>0</v>
          </cell>
          <cell r="AM685">
            <v>0</v>
          </cell>
          <cell r="AN685">
            <v>0</v>
          </cell>
          <cell r="AO685">
            <v>0</v>
          </cell>
          <cell r="AP685">
            <v>0</v>
          </cell>
          <cell r="AQ685">
            <v>0</v>
          </cell>
          <cell r="AR685">
            <v>0</v>
          </cell>
          <cell r="AS685">
            <v>0</v>
          </cell>
          <cell r="AT685">
            <v>0</v>
          </cell>
          <cell r="AU685">
            <v>0</v>
          </cell>
          <cell r="AV685">
            <v>0</v>
          </cell>
          <cell r="AW685">
            <v>0</v>
          </cell>
          <cell r="AX685">
            <v>0</v>
          </cell>
          <cell r="AY685">
            <v>0</v>
          </cell>
          <cell r="AZ685">
            <v>0</v>
          </cell>
          <cell r="BA685" t="str">
            <v>DATA</v>
          </cell>
        </row>
        <row r="686">
          <cell r="A686" t="str">
            <v>100</v>
          </cell>
          <cell r="B686" t="str">
            <v>REMUNERACIONES</v>
          </cell>
          <cell r="C686" t="str">
            <v>AGUINALDO DE NAVIDAD</v>
          </cell>
          <cell r="D686" t="str">
            <v>011</v>
          </cell>
          <cell r="E686">
            <v>-7272830</v>
          </cell>
          <cell r="F686">
            <v>-7197228</v>
          </cell>
          <cell r="G686">
            <v>0</v>
          </cell>
          <cell r="H686">
            <v>0</v>
          </cell>
          <cell r="I686">
            <v>0</v>
          </cell>
          <cell r="J686">
            <v>0</v>
          </cell>
          <cell r="K686">
            <v>0</v>
          </cell>
          <cell r="L686">
            <v>0</v>
          </cell>
          <cell r="M686">
            <v>0</v>
          </cell>
          <cell r="N686">
            <v>0</v>
          </cell>
          <cell r="O686">
            <v>0</v>
          </cell>
          <cell r="P686">
            <v>0</v>
          </cell>
          <cell r="Q686">
            <v>0</v>
          </cell>
          <cell r="R686">
            <v>0</v>
          </cell>
          <cell r="S686">
            <v>0</v>
          </cell>
          <cell r="T686">
            <v>0</v>
          </cell>
          <cell r="U686">
            <v>0</v>
          </cell>
          <cell r="V686">
            <v>0</v>
          </cell>
          <cell r="W686">
            <v>0</v>
          </cell>
          <cell r="X686">
            <v>0</v>
          </cell>
          <cell r="Y686">
            <v>0</v>
          </cell>
          <cell r="Z686">
            <v>0</v>
          </cell>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cell r="AO686">
            <v>0</v>
          </cell>
          <cell r="AP686">
            <v>0</v>
          </cell>
          <cell r="AQ686">
            <v>0</v>
          </cell>
          <cell r="AR686">
            <v>0</v>
          </cell>
          <cell r="AS686">
            <v>0</v>
          </cell>
          <cell r="AT686">
            <v>0</v>
          </cell>
          <cell r="AU686">
            <v>0</v>
          </cell>
          <cell r="AV686">
            <v>0</v>
          </cell>
          <cell r="AW686">
            <v>0</v>
          </cell>
          <cell r="AX686">
            <v>0</v>
          </cell>
          <cell r="AY686">
            <v>0</v>
          </cell>
          <cell r="AZ686">
            <v>0</v>
          </cell>
          <cell r="BA686" t="str">
            <v>EMPRE</v>
          </cell>
        </row>
        <row r="687">
          <cell r="A687" t="str">
            <v>100</v>
          </cell>
          <cell r="B687" t="str">
            <v>REMUNERACIONES</v>
          </cell>
          <cell r="C687" t="str">
            <v>AGUINALDO DE NAVIDAD</v>
          </cell>
          <cell r="D687" t="str">
            <v>011</v>
          </cell>
          <cell r="E687">
            <v>-303316</v>
          </cell>
          <cell r="F687">
            <v>-291650</v>
          </cell>
          <cell r="G687">
            <v>0</v>
          </cell>
          <cell r="H687">
            <v>0</v>
          </cell>
          <cell r="I687">
            <v>0</v>
          </cell>
          <cell r="J687">
            <v>0</v>
          </cell>
          <cell r="K687">
            <v>0</v>
          </cell>
          <cell r="L687">
            <v>0</v>
          </cell>
          <cell r="M687">
            <v>0</v>
          </cell>
          <cell r="N687">
            <v>0</v>
          </cell>
          <cell r="O687">
            <v>0</v>
          </cell>
          <cell r="P687">
            <v>0</v>
          </cell>
          <cell r="Q687">
            <v>0</v>
          </cell>
          <cell r="R687">
            <v>0</v>
          </cell>
          <cell r="S687">
            <v>0</v>
          </cell>
          <cell r="T687">
            <v>0</v>
          </cell>
          <cell r="U687">
            <v>0</v>
          </cell>
          <cell r="V687">
            <v>0</v>
          </cell>
          <cell r="W687">
            <v>0</v>
          </cell>
          <cell r="X687">
            <v>0</v>
          </cell>
          <cell r="Y687">
            <v>0</v>
          </cell>
          <cell r="Z687">
            <v>0</v>
          </cell>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cell r="AS687">
            <v>0</v>
          </cell>
          <cell r="AT687">
            <v>-27578</v>
          </cell>
          <cell r="AU687">
            <v>0</v>
          </cell>
          <cell r="AV687">
            <v>0</v>
          </cell>
          <cell r="AW687">
            <v>0</v>
          </cell>
          <cell r="AX687">
            <v>0</v>
          </cell>
          <cell r="AY687">
            <v>0</v>
          </cell>
          <cell r="AZ687">
            <v>-7140000</v>
          </cell>
          <cell r="BA687" t="str">
            <v>INFOE</v>
          </cell>
        </row>
        <row r="688">
          <cell r="A688" t="str">
            <v>100</v>
          </cell>
          <cell r="B688" t="str">
            <v>REMUNERACIONES</v>
          </cell>
          <cell r="C688" t="str">
            <v>AGUINALDO DE NAVIDAD</v>
          </cell>
          <cell r="D688" t="str">
            <v>011</v>
          </cell>
          <cell r="E688">
            <v>-40831</v>
          </cell>
          <cell r="F688">
            <v>-40831</v>
          </cell>
          <cell r="G688">
            <v>0</v>
          </cell>
          <cell r="H688">
            <v>0</v>
          </cell>
          <cell r="I688">
            <v>0</v>
          </cell>
          <cell r="J688">
            <v>0</v>
          </cell>
          <cell r="K688">
            <v>0</v>
          </cell>
          <cell r="L688">
            <v>0</v>
          </cell>
          <cell r="M688">
            <v>0</v>
          </cell>
          <cell r="N688">
            <v>0</v>
          </cell>
          <cell r="O688">
            <v>0</v>
          </cell>
          <cell r="P688">
            <v>0</v>
          </cell>
          <cell r="Q688">
            <v>0</v>
          </cell>
          <cell r="R688">
            <v>0</v>
          </cell>
          <cell r="S688">
            <v>0</v>
          </cell>
          <cell r="T688">
            <v>0</v>
          </cell>
          <cell r="U688">
            <v>0</v>
          </cell>
          <cell r="V688">
            <v>0</v>
          </cell>
          <cell r="W688">
            <v>0</v>
          </cell>
          <cell r="X688">
            <v>0</v>
          </cell>
          <cell r="Y688">
            <v>0</v>
          </cell>
          <cell r="Z688">
            <v>0</v>
          </cell>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P688">
            <v>0</v>
          </cell>
          <cell r="AQ688">
            <v>0</v>
          </cell>
          <cell r="AR688">
            <v>0</v>
          </cell>
          <cell r="AS688">
            <v>0</v>
          </cell>
          <cell r="AT688">
            <v>0</v>
          </cell>
          <cell r="AU688">
            <v>0</v>
          </cell>
          <cell r="AV688">
            <v>0</v>
          </cell>
          <cell r="AW688">
            <v>0</v>
          </cell>
          <cell r="AX688">
            <v>0</v>
          </cell>
          <cell r="AY688">
            <v>0</v>
          </cell>
          <cell r="AZ688">
            <v>-840000</v>
          </cell>
          <cell r="BA688" t="str">
            <v>PANAL</v>
          </cell>
        </row>
        <row r="689">
          <cell r="A689" t="str">
            <v>100</v>
          </cell>
          <cell r="B689" t="str">
            <v>REMUNERACIONES</v>
          </cell>
          <cell r="C689" t="str">
            <v>AGUINALDO DE NAVIDAD</v>
          </cell>
          <cell r="D689" t="str">
            <v>011</v>
          </cell>
          <cell r="E689">
            <v>-62980</v>
          </cell>
          <cell r="F689">
            <v>-62980</v>
          </cell>
          <cell r="G689">
            <v>0</v>
          </cell>
          <cell r="H689">
            <v>0</v>
          </cell>
          <cell r="I689">
            <v>0</v>
          </cell>
          <cell r="J689">
            <v>0</v>
          </cell>
          <cell r="K689">
            <v>0</v>
          </cell>
          <cell r="L689">
            <v>0</v>
          </cell>
          <cell r="M689">
            <v>0</v>
          </cell>
          <cell r="N689">
            <v>0</v>
          </cell>
          <cell r="O689">
            <v>0</v>
          </cell>
          <cell r="P689">
            <v>0</v>
          </cell>
          <cell r="Q689">
            <v>0</v>
          </cell>
          <cell r="R689">
            <v>0</v>
          </cell>
          <cell r="S689">
            <v>0</v>
          </cell>
          <cell r="T689">
            <v>0</v>
          </cell>
          <cell r="U689">
            <v>0</v>
          </cell>
          <cell r="V689">
            <v>0</v>
          </cell>
          <cell r="W689">
            <v>0</v>
          </cell>
          <cell r="X689">
            <v>0</v>
          </cell>
          <cell r="Y689">
            <v>0</v>
          </cell>
          <cell r="Z689">
            <v>0</v>
          </cell>
          <cell r="AA689">
            <v>0</v>
          </cell>
          <cell r="AB689">
            <v>0</v>
          </cell>
          <cell r="AC689">
            <v>-3159018.7096774196</v>
          </cell>
          <cell r="AD689">
            <v>-3166600.354580645</v>
          </cell>
          <cell r="AE689">
            <v>-3313772.828899716</v>
          </cell>
          <cell r="AF689">
            <v>-3397586.6175038689</v>
          </cell>
          <cell r="AG689">
            <v>-3507404.1785895494</v>
          </cell>
          <cell r="AH689">
            <v>-3713385.8939325921</v>
          </cell>
          <cell r="AI689">
            <v>-3726754.08315075</v>
          </cell>
          <cell r="AJ689">
            <v>-3737561.6699918867</v>
          </cell>
          <cell r="AK689">
            <v>-3748026.8426678637</v>
          </cell>
          <cell r="AL689">
            <v>-3759270.9231958664</v>
          </cell>
          <cell r="AM689">
            <v>-3772804.298519372</v>
          </cell>
          <cell r="AN689">
            <v>-3795845.6159994137</v>
          </cell>
          <cell r="AO689">
            <v>-104912</v>
          </cell>
          <cell r="AP689">
            <v>-104912</v>
          </cell>
          <cell r="AQ689">
            <v>-105418</v>
          </cell>
          <cell r="AR689">
            <v>-93408</v>
          </cell>
          <cell r="AS689">
            <v>-109420</v>
          </cell>
          <cell r="AT689">
            <v>-96076</v>
          </cell>
          <cell r="AU689">
            <v>-96076</v>
          </cell>
          <cell r="AV689">
            <v>-138778</v>
          </cell>
          <cell r="AW689">
            <v>-138778</v>
          </cell>
          <cell r="AX689">
            <v>-109422</v>
          </cell>
          <cell r="AY689">
            <v>-125512</v>
          </cell>
          <cell r="AZ689">
            <v>-125960</v>
          </cell>
          <cell r="BA689" t="str">
            <v>TDATA</v>
          </cell>
        </row>
        <row r="690">
          <cell r="A690" t="str">
            <v>100</v>
          </cell>
          <cell r="B690" t="str">
            <v>REMUNERACIONES</v>
          </cell>
          <cell r="C690" t="str">
            <v>AGUINALDO DE NAVIDAD</v>
          </cell>
          <cell r="D690" t="str">
            <v>011</v>
          </cell>
          <cell r="E690">
            <v>0</v>
          </cell>
          <cell r="F690">
            <v>0</v>
          </cell>
          <cell r="G690">
            <v>0</v>
          </cell>
          <cell r="H690">
            <v>0</v>
          </cell>
          <cell r="I690">
            <v>0</v>
          </cell>
          <cell r="J690">
            <v>0</v>
          </cell>
          <cell r="K690">
            <v>0</v>
          </cell>
          <cell r="L690">
            <v>0</v>
          </cell>
          <cell r="M690">
            <v>0</v>
          </cell>
          <cell r="N690">
            <v>0</v>
          </cell>
          <cell r="O690">
            <v>0</v>
          </cell>
          <cell r="P690">
            <v>0</v>
          </cell>
          <cell r="Q690">
            <v>0</v>
          </cell>
          <cell r="R690">
            <v>0</v>
          </cell>
          <cell r="S690">
            <v>0</v>
          </cell>
          <cell r="T690">
            <v>0</v>
          </cell>
          <cell r="U690">
            <v>0</v>
          </cell>
          <cell r="V690">
            <v>0</v>
          </cell>
          <cell r="W690">
            <v>0</v>
          </cell>
          <cell r="X690">
            <v>0</v>
          </cell>
          <cell r="Y690">
            <v>0</v>
          </cell>
          <cell r="Z690">
            <v>0</v>
          </cell>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cell r="AS690">
            <v>0</v>
          </cell>
          <cell r="AT690">
            <v>0</v>
          </cell>
          <cell r="AU690">
            <v>0</v>
          </cell>
          <cell r="AV690">
            <v>0</v>
          </cell>
          <cell r="AW690">
            <v>0</v>
          </cell>
          <cell r="AX690">
            <v>0</v>
          </cell>
          <cell r="AY690">
            <v>0</v>
          </cell>
          <cell r="AZ690">
            <v>-420000</v>
          </cell>
          <cell r="BA690" t="str">
            <v>TECNO</v>
          </cell>
        </row>
        <row r="691">
          <cell r="A691" t="str">
            <v>100</v>
          </cell>
          <cell r="B691" t="str">
            <v>REMUNERACIONES</v>
          </cell>
          <cell r="C691" t="str">
            <v>AGUINALDO DE NAVIDAD</v>
          </cell>
          <cell r="D691" t="str">
            <v>011</v>
          </cell>
          <cell r="E691">
            <v>-10076296</v>
          </cell>
          <cell r="F691">
            <v>-10095970</v>
          </cell>
          <cell r="G691">
            <v>0</v>
          </cell>
          <cell r="H691">
            <v>0</v>
          </cell>
          <cell r="I691">
            <v>0</v>
          </cell>
          <cell r="J691">
            <v>0</v>
          </cell>
          <cell r="K691">
            <v>0</v>
          </cell>
          <cell r="L691">
            <v>0</v>
          </cell>
          <cell r="M691">
            <v>0</v>
          </cell>
          <cell r="N691">
            <v>0</v>
          </cell>
          <cell r="O691">
            <v>0</v>
          </cell>
          <cell r="P691">
            <v>0</v>
          </cell>
          <cell r="Q691">
            <v>0</v>
          </cell>
          <cell r="R691">
            <v>0</v>
          </cell>
          <cell r="S691">
            <v>0</v>
          </cell>
          <cell r="T691">
            <v>0</v>
          </cell>
          <cell r="U691">
            <v>0</v>
          </cell>
          <cell r="V691">
            <v>0</v>
          </cell>
          <cell r="W691">
            <v>0</v>
          </cell>
          <cell r="X691">
            <v>0</v>
          </cell>
          <cell r="Y691">
            <v>0</v>
          </cell>
          <cell r="Z691">
            <v>0</v>
          </cell>
          <cell r="AA691">
            <v>0</v>
          </cell>
          <cell r="AB691">
            <v>0</v>
          </cell>
          <cell r="AC691">
            <v>-7378317.5257731955</v>
          </cell>
          <cell r="AD691">
            <v>-7378317.5257731955</v>
          </cell>
          <cell r="AE691">
            <v>-7378317.5257731955</v>
          </cell>
          <cell r="AF691">
            <v>-7378317.5257731955</v>
          </cell>
          <cell r="AG691">
            <v>-7378317.5257731955</v>
          </cell>
          <cell r="AH691">
            <v>-7600320</v>
          </cell>
          <cell r="AI691">
            <v>-7600320</v>
          </cell>
          <cell r="AJ691">
            <v>-7600320</v>
          </cell>
          <cell r="AK691">
            <v>-7600320</v>
          </cell>
          <cell r="AL691">
            <v>-7600320</v>
          </cell>
          <cell r="AM691">
            <v>-7600320</v>
          </cell>
          <cell r="AN691">
            <v>-7630456.0824742271</v>
          </cell>
          <cell r="AO691">
            <v>-20726422</v>
          </cell>
          <cell r="AP691">
            <v>-21158500</v>
          </cell>
          <cell r="AQ691">
            <v>-21210490</v>
          </cell>
          <cell r="AR691">
            <v>-19091126</v>
          </cell>
          <cell r="AS691">
            <v>-21209674</v>
          </cell>
          <cell r="AT691">
            <v>-6254234</v>
          </cell>
          <cell r="AU691">
            <v>-19871964</v>
          </cell>
          <cell r="AV691">
            <v>-19751592</v>
          </cell>
          <cell r="AW691">
            <v>-19646284</v>
          </cell>
          <cell r="AX691">
            <v>-19740442</v>
          </cell>
          <cell r="AY691">
            <v>-19720160</v>
          </cell>
          <cell r="AZ691">
            <v>-19650362</v>
          </cell>
          <cell r="BA691" t="str">
            <v>TEMPR</v>
          </cell>
        </row>
        <row r="692">
          <cell r="A692" t="str">
            <v>100</v>
          </cell>
          <cell r="B692" t="str">
            <v>REMUNERACIONES</v>
          </cell>
          <cell r="C692" t="str">
            <v>ASIG.COMPENSATORIA</v>
          </cell>
          <cell r="D692" t="str">
            <v>004</v>
          </cell>
          <cell r="E692">
            <v>-10227022</v>
          </cell>
          <cell r="F692">
            <v>-10448716</v>
          </cell>
          <cell r="G692">
            <v>0</v>
          </cell>
          <cell r="H692">
            <v>0</v>
          </cell>
          <cell r="I692">
            <v>0</v>
          </cell>
          <cell r="J692">
            <v>0</v>
          </cell>
          <cell r="K692">
            <v>0</v>
          </cell>
          <cell r="L692">
            <v>0</v>
          </cell>
          <cell r="M692">
            <v>0</v>
          </cell>
          <cell r="N692">
            <v>0</v>
          </cell>
          <cell r="O692">
            <v>0</v>
          </cell>
          <cell r="P692">
            <v>0</v>
          </cell>
          <cell r="Q692">
            <v>0</v>
          </cell>
          <cell r="R692">
            <v>0</v>
          </cell>
          <cell r="S692">
            <v>0</v>
          </cell>
          <cell r="T692">
            <v>0</v>
          </cell>
          <cell r="U692">
            <v>0</v>
          </cell>
          <cell r="V692">
            <v>0</v>
          </cell>
          <cell r="W692">
            <v>0</v>
          </cell>
          <cell r="X692">
            <v>0</v>
          </cell>
          <cell r="Y692">
            <v>0</v>
          </cell>
          <cell r="Z692">
            <v>0</v>
          </cell>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cell r="AS692">
            <v>0</v>
          </cell>
          <cell r="AT692">
            <v>0</v>
          </cell>
          <cell r="AU692">
            <v>0</v>
          </cell>
          <cell r="AV692">
            <v>0</v>
          </cell>
          <cell r="AW692">
            <v>0</v>
          </cell>
          <cell r="AX692">
            <v>0</v>
          </cell>
          <cell r="AY692">
            <v>0</v>
          </cell>
          <cell r="AZ692">
            <v>0</v>
          </cell>
          <cell r="BA692" t="str">
            <v>DATA</v>
          </cell>
        </row>
        <row r="693">
          <cell r="A693" t="str">
            <v>100</v>
          </cell>
          <cell r="B693" t="str">
            <v>REMUNERACIONES</v>
          </cell>
          <cell r="C693" t="str">
            <v>ASIG.COMPENSATORIA</v>
          </cell>
          <cell r="D693" t="str">
            <v>004</v>
          </cell>
          <cell r="E693">
            <v>-28281039</v>
          </cell>
          <cell r="F693">
            <v>-28054667</v>
          </cell>
          <cell r="G693">
            <v>0</v>
          </cell>
          <cell r="H693">
            <v>0</v>
          </cell>
          <cell r="I693">
            <v>0</v>
          </cell>
          <cell r="J693">
            <v>0</v>
          </cell>
          <cell r="K693">
            <v>0</v>
          </cell>
          <cell r="L693">
            <v>0</v>
          </cell>
          <cell r="M693">
            <v>0</v>
          </cell>
          <cell r="N693">
            <v>0</v>
          </cell>
          <cell r="O693">
            <v>0</v>
          </cell>
          <cell r="P693">
            <v>0</v>
          </cell>
          <cell r="Q693">
            <v>0</v>
          </cell>
          <cell r="R693">
            <v>0</v>
          </cell>
          <cell r="S693">
            <v>0</v>
          </cell>
          <cell r="T693">
            <v>0</v>
          </cell>
          <cell r="U693">
            <v>0</v>
          </cell>
          <cell r="V693">
            <v>0</v>
          </cell>
          <cell r="W693">
            <v>0</v>
          </cell>
          <cell r="X693">
            <v>0</v>
          </cell>
          <cell r="Y693">
            <v>0</v>
          </cell>
          <cell r="Z693">
            <v>0</v>
          </cell>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cell r="AS693">
            <v>0</v>
          </cell>
          <cell r="AT693">
            <v>0</v>
          </cell>
          <cell r="AU693">
            <v>0</v>
          </cell>
          <cell r="AV693">
            <v>0</v>
          </cell>
          <cell r="AW693">
            <v>0</v>
          </cell>
          <cell r="AX693">
            <v>0</v>
          </cell>
          <cell r="AY693">
            <v>0</v>
          </cell>
          <cell r="AZ693">
            <v>0</v>
          </cell>
          <cell r="BA693" t="str">
            <v>EMPRE</v>
          </cell>
        </row>
        <row r="694">
          <cell r="A694" t="str">
            <v>100</v>
          </cell>
          <cell r="B694" t="str">
            <v>REMUNERACIONES</v>
          </cell>
          <cell r="C694" t="str">
            <v>ASIG.COMPENSATORIA</v>
          </cell>
          <cell r="D694" t="str">
            <v>004</v>
          </cell>
          <cell r="E694">
            <v>0</v>
          </cell>
          <cell r="F694">
            <v>0</v>
          </cell>
          <cell r="G694">
            <v>0</v>
          </cell>
          <cell r="H694">
            <v>0</v>
          </cell>
          <cell r="I694">
            <v>0</v>
          </cell>
          <cell r="J694">
            <v>0</v>
          </cell>
          <cell r="K694">
            <v>0</v>
          </cell>
          <cell r="L694">
            <v>0</v>
          </cell>
          <cell r="M694">
            <v>0</v>
          </cell>
          <cell r="N694">
            <v>0</v>
          </cell>
          <cell r="O694">
            <v>0</v>
          </cell>
          <cell r="P694">
            <v>0</v>
          </cell>
          <cell r="Q694">
            <v>0</v>
          </cell>
          <cell r="R694">
            <v>0</v>
          </cell>
          <cell r="S694">
            <v>0</v>
          </cell>
          <cell r="T694">
            <v>0</v>
          </cell>
          <cell r="U694">
            <v>0</v>
          </cell>
          <cell r="V694">
            <v>0</v>
          </cell>
          <cell r="W694">
            <v>0</v>
          </cell>
          <cell r="X694">
            <v>0</v>
          </cell>
          <cell r="Y694">
            <v>0</v>
          </cell>
          <cell r="Z694">
            <v>0</v>
          </cell>
          <cell r="AA694">
            <v>0</v>
          </cell>
          <cell r="AB694">
            <v>0</v>
          </cell>
          <cell r="AC694">
            <v>-10707657.419354841</v>
          </cell>
          <cell r="AD694">
            <v>-10739482.72464516</v>
          </cell>
          <cell r="AE694">
            <v>-11225686.893205985</v>
          </cell>
          <cell r="AF694">
            <v>-11505767.320660971</v>
          </cell>
          <cell r="AG694">
            <v>-11870342.029037861</v>
          </cell>
          <cell r="AH694">
            <v>-12560985.367195543</v>
          </cell>
          <cell r="AI694">
            <v>-12615545.150314819</v>
          </cell>
          <cell r="AJ694">
            <v>-12660456.740122894</v>
          </cell>
          <cell r="AK694">
            <v>-12744961.229690138</v>
          </cell>
          <cell r="AL694">
            <v>-12792617.845016288</v>
          </cell>
          <cell r="AM694">
            <v>-12847076.291365882</v>
          </cell>
          <cell r="AN694">
            <v>-12936410.329589123</v>
          </cell>
          <cell r="AO694">
            <v>0</v>
          </cell>
          <cell r="AP694">
            <v>0</v>
          </cell>
          <cell r="AQ694">
            <v>0</v>
          </cell>
          <cell r="AR694">
            <v>0</v>
          </cell>
          <cell r="AS694">
            <v>0</v>
          </cell>
          <cell r="AT694">
            <v>0</v>
          </cell>
          <cell r="AU694">
            <v>0</v>
          </cell>
          <cell r="AV694">
            <v>0</v>
          </cell>
          <cell r="AW694">
            <v>0</v>
          </cell>
          <cell r="AX694">
            <v>0</v>
          </cell>
          <cell r="AY694">
            <v>0</v>
          </cell>
          <cell r="AZ694">
            <v>0</v>
          </cell>
          <cell r="BA694" t="str">
            <v>TDATA</v>
          </cell>
        </row>
        <row r="695">
          <cell r="A695" t="str">
            <v>100</v>
          </cell>
          <cell r="B695" t="str">
            <v>REMUNERACIONES</v>
          </cell>
          <cell r="C695" t="str">
            <v>ASIG.COMPENSATORIA</v>
          </cell>
          <cell r="D695" t="str">
            <v>004</v>
          </cell>
          <cell r="E695">
            <v>-38508061</v>
          </cell>
          <cell r="F695">
            <v>-38503383</v>
          </cell>
          <cell r="G695">
            <v>0</v>
          </cell>
          <cell r="H695">
            <v>0</v>
          </cell>
          <cell r="I695">
            <v>0</v>
          </cell>
          <cell r="J695">
            <v>0</v>
          </cell>
          <cell r="K695">
            <v>0</v>
          </cell>
          <cell r="L695">
            <v>0</v>
          </cell>
          <cell r="M695">
            <v>0</v>
          </cell>
          <cell r="N695">
            <v>0</v>
          </cell>
          <cell r="O695">
            <v>0</v>
          </cell>
          <cell r="P695">
            <v>0</v>
          </cell>
          <cell r="Q695">
            <v>0</v>
          </cell>
          <cell r="R695">
            <v>0</v>
          </cell>
          <cell r="S695">
            <v>0</v>
          </cell>
          <cell r="T695">
            <v>0</v>
          </cell>
          <cell r="U695">
            <v>0</v>
          </cell>
          <cell r="V695">
            <v>0</v>
          </cell>
          <cell r="W695">
            <v>0</v>
          </cell>
          <cell r="X695">
            <v>0</v>
          </cell>
          <cell r="Y695">
            <v>0</v>
          </cell>
          <cell r="Z695">
            <v>0</v>
          </cell>
          <cell r="AA695">
            <v>0</v>
          </cell>
          <cell r="AB695">
            <v>0</v>
          </cell>
          <cell r="AC695">
            <v>-27907016.907216493</v>
          </cell>
          <cell r="AD695">
            <v>-27907016.907216493</v>
          </cell>
          <cell r="AE695">
            <v>-27907016.907216493</v>
          </cell>
          <cell r="AF695">
            <v>-27907016.907216493</v>
          </cell>
          <cell r="AG695">
            <v>-27907016.907216493</v>
          </cell>
          <cell r="AH695">
            <v>-28746809.072164949</v>
          </cell>
          <cell r="AI695">
            <v>-28746809.072164949</v>
          </cell>
          <cell r="AJ695">
            <v>-28746809.072164949</v>
          </cell>
          <cell r="AK695">
            <v>-28746809.072164949</v>
          </cell>
          <cell r="AL695">
            <v>-28746809.072164949</v>
          </cell>
          <cell r="AM695">
            <v>-28746809.072164949</v>
          </cell>
          <cell r="AN695">
            <v>-28861326.18556701</v>
          </cell>
          <cell r="AO695">
            <v>-80905502</v>
          </cell>
          <cell r="AP695">
            <v>-79965364</v>
          </cell>
          <cell r="AQ695">
            <v>-81120516</v>
          </cell>
          <cell r="AR695">
            <v>-79782738</v>
          </cell>
          <cell r="AS695">
            <v>-80429908</v>
          </cell>
          <cell r="AT695">
            <v>-74191620</v>
          </cell>
          <cell r="AU695">
            <v>-71414688</v>
          </cell>
          <cell r="AV695">
            <v>-72683814</v>
          </cell>
          <cell r="AW695">
            <v>-72302092</v>
          </cell>
          <cell r="AX695">
            <v>-72894132</v>
          </cell>
          <cell r="AY695">
            <v>-72555186</v>
          </cell>
          <cell r="AZ695">
            <v>-72790418</v>
          </cell>
          <cell r="BA695" t="str">
            <v>TEMPR</v>
          </cell>
        </row>
        <row r="696">
          <cell r="A696" t="str">
            <v>100</v>
          </cell>
          <cell r="B696" t="str">
            <v>REMUNERACIONES</v>
          </cell>
          <cell r="C696" t="str">
            <v xml:space="preserve">ASIGNACION COMPLEMENTARIA     </v>
          </cell>
          <cell r="D696" t="str">
            <v>002</v>
          </cell>
          <cell r="E696">
            <v>-19211489</v>
          </cell>
          <cell r="F696">
            <v>-19427788</v>
          </cell>
          <cell r="G696">
            <v>0</v>
          </cell>
          <cell r="H696">
            <v>0</v>
          </cell>
          <cell r="I696">
            <v>0</v>
          </cell>
          <cell r="J696">
            <v>0</v>
          </cell>
          <cell r="K696">
            <v>0</v>
          </cell>
          <cell r="L696">
            <v>0</v>
          </cell>
          <cell r="M696">
            <v>0</v>
          </cell>
          <cell r="N696">
            <v>0</v>
          </cell>
          <cell r="O696">
            <v>0</v>
          </cell>
          <cell r="P696">
            <v>0</v>
          </cell>
          <cell r="Q696">
            <v>0</v>
          </cell>
          <cell r="R696">
            <v>0</v>
          </cell>
          <cell r="S696">
            <v>0</v>
          </cell>
          <cell r="T696">
            <v>0</v>
          </cell>
          <cell r="U696">
            <v>0</v>
          </cell>
          <cell r="V696">
            <v>0</v>
          </cell>
          <cell r="W696">
            <v>0</v>
          </cell>
          <cell r="X696">
            <v>0</v>
          </cell>
          <cell r="Y696">
            <v>0</v>
          </cell>
          <cell r="Z696">
            <v>0</v>
          </cell>
          <cell r="AA696">
            <v>0</v>
          </cell>
          <cell r="AB696">
            <v>0</v>
          </cell>
          <cell r="AC696">
            <v>0</v>
          </cell>
          <cell r="AD696">
            <v>0</v>
          </cell>
          <cell r="AE696">
            <v>0</v>
          </cell>
          <cell r="AF696">
            <v>0</v>
          </cell>
          <cell r="AG696">
            <v>0</v>
          </cell>
          <cell r="AH696">
            <v>0</v>
          </cell>
          <cell r="AI696">
            <v>0</v>
          </cell>
          <cell r="AJ696">
            <v>0</v>
          </cell>
          <cell r="AK696">
            <v>0</v>
          </cell>
          <cell r="AL696">
            <v>0</v>
          </cell>
          <cell r="AM696">
            <v>0</v>
          </cell>
          <cell r="AN696">
            <v>0</v>
          </cell>
          <cell r="AO696">
            <v>0</v>
          </cell>
          <cell r="AP696">
            <v>0</v>
          </cell>
          <cell r="AQ696">
            <v>0</v>
          </cell>
          <cell r="AR696">
            <v>0</v>
          </cell>
          <cell r="AS696">
            <v>0</v>
          </cell>
          <cell r="AT696">
            <v>0</v>
          </cell>
          <cell r="AU696">
            <v>0</v>
          </cell>
          <cell r="AV696">
            <v>0</v>
          </cell>
          <cell r="AW696">
            <v>0</v>
          </cell>
          <cell r="AX696">
            <v>0</v>
          </cell>
          <cell r="AY696">
            <v>0</v>
          </cell>
          <cell r="AZ696">
            <v>0</v>
          </cell>
          <cell r="BA696" t="str">
            <v>DATA</v>
          </cell>
        </row>
        <row r="697">
          <cell r="A697" t="str">
            <v>100</v>
          </cell>
          <cell r="B697" t="str">
            <v>REMUNERACIONES</v>
          </cell>
          <cell r="C697" t="str">
            <v xml:space="preserve">ASIGNACION COMPLEMENTARIA     </v>
          </cell>
          <cell r="D697" t="str">
            <v>002</v>
          </cell>
          <cell r="E697">
            <v>-43272427</v>
          </cell>
          <cell r="F697">
            <v>-43075337</v>
          </cell>
          <cell r="G697">
            <v>0</v>
          </cell>
          <cell r="H697">
            <v>0</v>
          </cell>
          <cell r="I697">
            <v>0</v>
          </cell>
          <cell r="J697">
            <v>0</v>
          </cell>
          <cell r="K697">
            <v>0</v>
          </cell>
          <cell r="L697">
            <v>0</v>
          </cell>
          <cell r="M697">
            <v>0</v>
          </cell>
          <cell r="N697">
            <v>0</v>
          </cell>
          <cell r="O697">
            <v>0</v>
          </cell>
          <cell r="P697">
            <v>0</v>
          </cell>
          <cell r="Q697">
            <v>0</v>
          </cell>
          <cell r="R697">
            <v>0</v>
          </cell>
          <cell r="S697">
            <v>0</v>
          </cell>
          <cell r="T697">
            <v>0</v>
          </cell>
          <cell r="U697">
            <v>0</v>
          </cell>
          <cell r="V697">
            <v>0</v>
          </cell>
          <cell r="W697">
            <v>0</v>
          </cell>
          <cell r="X697">
            <v>0</v>
          </cell>
          <cell r="Y697">
            <v>0</v>
          </cell>
          <cell r="Z697">
            <v>0</v>
          </cell>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P697">
            <v>0</v>
          </cell>
          <cell r="AQ697">
            <v>0</v>
          </cell>
          <cell r="AR697">
            <v>0</v>
          </cell>
          <cell r="AS697">
            <v>0</v>
          </cell>
          <cell r="AT697">
            <v>0</v>
          </cell>
          <cell r="AU697">
            <v>0</v>
          </cell>
          <cell r="AV697">
            <v>0</v>
          </cell>
          <cell r="AW697">
            <v>0</v>
          </cell>
          <cell r="AX697">
            <v>0</v>
          </cell>
          <cell r="AY697">
            <v>0</v>
          </cell>
          <cell r="AZ697">
            <v>0</v>
          </cell>
          <cell r="BA697" t="str">
            <v>EMPRE</v>
          </cell>
        </row>
        <row r="698">
          <cell r="A698" t="str">
            <v>100</v>
          </cell>
          <cell r="B698" t="str">
            <v>REMUNERACIONES</v>
          </cell>
          <cell r="C698" t="str">
            <v xml:space="preserve">ASIGNACION COMPLEMENTARIA     </v>
          </cell>
          <cell r="D698" t="str">
            <v>002</v>
          </cell>
          <cell r="E698">
            <v>0</v>
          </cell>
          <cell r="F698">
            <v>0</v>
          </cell>
          <cell r="G698">
            <v>0</v>
          </cell>
          <cell r="H698">
            <v>0</v>
          </cell>
          <cell r="I698">
            <v>0</v>
          </cell>
          <cell r="J698">
            <v>0</v>
          </cell>
          <cell r="K698">
            <v>0</v>
          </cell>
          <cell r="L698">
            <v>0</v>
          </cell>
          <cell r="M698">
            <v>0</v>
          </cell>
          <cell r="N698">
            <v>0</v>
          </cell>
          <cell r="O698">
            <v>0</v>
          </cell>
          <cell r="P698">
            <v>0</v>
          </cell>
          <cell r="Q698">
            <v>0</v>
          </cell>
          <cell r="R698">
            <v>0</v>
          </cell>
          <cell r="S698">
            <v>0</v>
          </cell>
          <cell r="T698">
            <v>0</v>
          </cell>
          <cell r="U698">
            <v>0</v>
          </cell>
          <cell r="V698">
            <v>0</v>
          </cell>
          <cell r="W698">
            <v>0</v>
          </cell>
          <cell r="X698">
            <v>0</v>
          </cell>
          <cell r="Y698">
            <v>0</v>
          </cell>
          <cell r="Z698">
            <v>0</v>
          </cell>
          <cell r="AA698">
            <v>0</v>
          </cell>
          <cell r="AB698">
            <v>0</v>
          </cell>
          <cell r="AC698">
            <v>-22345396.774193548</v>
          </cell>
          <cell r="AD698">
            <v>-22411279.581419352</v>
          </cell>
          <cell r="AE698">
            <v>-23406207.032046143</v>
          </cell>
          <cell r="AF698">
            <v>-23982420.445235204</v>
          </cell>
          <cell r="AG698">
            <v>-24729106.217131667</v>
          </cell>
          <cell r="AH698">
            <v>-26157086.100536037</v>
          </cell>
          <cell r="AI698">
            <v>-26269932.082092714</v>
          </cell>
          <cell r="AJ698">
            <v>-26364849.530093145</v>
          </cell>
          <cell r="AK698">
            <v>-26540956.441715706</v>
          </cell>
          <cell r="AL698">
            <v>-26639422.774315014</v>
          </cell>
          <cell r="AM698">
            <v>-26753185.368281063</v>
          </cell>
          <cell r="AN698">
            <v>-26939448.012578361</v>
          </cell>
          <cell r="AO698">
            <v>0</v>
          </cell>
          <cell r="AP698">
            <v>0</v>
          </cell>
          <cell r="AQ698">
            <v>0</v>
          </cell>
          <cell r="AR698">
            <v>0</v>
          </cell>
          <cell r="AS698">
            <v>0</v>
          </cell>
          <cell r="AT698">
            <v>0</v>
          </cell>
          <cell r="AU698">
            <v>0</v>
          </cell>
          <cell r="AV698">
            <v>0</v>
          </cell>
          <cell r="AW698">
            <v>0</v>
          </cell>
          <cell r="AX698">
            <v>0</v>
          </cell>
          <cell r="AY698">
            <v>0</v>
          </cell>
          <cell r="AZ698">
            <v>0</v>
          </cell>
          <cell r="BA698" t="str">
            <v>TDATA</v>
          </cell>
        </row>
        <row r="699">
          <cell r="A699" t="str">
            <v>100</v>
          </cell>
          <cell r="B699" t="str">
            <v>REMUNERACIONES</v>
          </cell>
          <cell r="C699" t="str">
            <v xml:space="preserve">ASIGNACION COMPLEMENTARIA     </v>
          </cell>
          <cell r="D699" t="str">
            <v>002</v>
          </cell>
          <cell r="E699">
            <v>-62483916</v>
          </cell>
          <cell r="F699">
            <v>-62503125</v>
          </cell>
          <cell r="G699">
            <v>0</v>
          </cell>
          <cell r="H699">
            <v>0</v>
          </cell>
          <cell r="I699">
            <v>0</v>
          </cell>
          <cell r="J699">
            <v>0</v>
          </cell>
          <cell r="K699">
            <v>0</v>
          </cell>
          <cell r="L699">
            <v>0</v>
          </cell>
          <cell r="M699">
            <v>0</v>
          </cell>
          <cell r="N699">
            <v>0</v>
          </cell>
          <cell r="O699">
            <v>0</v>
          </cell>
          <cell r="P699">
            <v>0</v>
          </cell>
          <cell r="Q699">
            <v>0</v>
          </cell>
          <cell r="R699">
            <v>0</v>
          </cell>
          <cell r="S699">
            <v>0</v>
          </cell>
          <cell r="T699">
            <v>0</v>
          </cell>
          <cell r="U699">
            <v>0</v>
          </cell>
          <cell r="V699">
            <v>0</v>
          </cell>
          <cell r="W699">
            <v>0</v>
          </cell>
          <cell r="X699">
            <v>0</v>
          </cell>
          <cell r="Y699">
            <v>0</v>
          </cell>
          <cell r="Z699">
            <v>0</v>
          </cell>
          <cell r="AA699">
            <v>0</v>
          </cell>
          <cell r="AB699">
            <v>0</v>
          </cell>
          <cell r="AC699">
            <v>-44117215.670103095</v>
          </cell>
          <cell r="AD699">
            <v>-44117215.670103095</v>
          </cell>
          <cell r="AE699">
            <v>-44117215.670103095</v>
          </cell>
          <cell r="AF699">
            <v>-44117215.670103095</v>
          </cell>
          <cell r="AG699">
            <v>-44117215.670103095</v>
          </cell>
          <cell r="AH699">
            <v>-45445212.37113402</v>
          </cell>
          <cell r="AI699">
            <v>-45445212.37113402</v>
          </cell>
          <cell r="AJ699">
            <v>-45445212.37113402</v>
          </cell>
          <cell r="AK699">
            <v>-45445212.37113402</v>
          </cell>
          <cell r="AL699">
            <v>-45445212.37113402</v>
          </cell>
          <cell r="AM699">
            <v>-45445212.37113402</v>
          </cell>
          <cell r="AN699">
            <v>-45627033.402061857</v>
          </cell>
          <cell r="AO699">
            <v>-132646120</v>
          </cell>
          <cell r="AP699">
            <v>-130469954</v>
          </cell>
          <cell r="AQ699">
            <v>-129814862</v>
          </cell>
          <cell r="AR699">
            <v>-128891266</v>
          </cell>
          <cell r="AS699">
            <v>-128416674</v>
          </cell>
          <cell r="AT699">
            <v>-122950556</v>
          </cell>
          <cell r="AU699">
            <v>-119756024</v>
          </cell>
          <cell r="AV699">
            <v>-120177916</v>
          </cell>
          <cell r="AW699">
            <v>-120079716</v>
          </cell>
          <cell r="AX699">
            <v>-119494866</v>
          </cell>
          <cell r="AY699">
            <v>-118621050</v>
          </cell>
          <cell r="AZ699">
            <v>-118017756</v>
          </cell>
          <cell r="BA699" t="str">
            <v>TEMPR</v>
          </cell>
        </row>
        <row r="700">
          <cell r="A700" t="str">
            <v>100</v>
          </cell>
          <cell r="B700" t="str">
            <v>REMUNERACIONES</v>
          </cell>
          <cell r="C700" t="str">
            <v>ASIGNACION DE MOVILIZACION</v>
          </cell>
          <cell r="D700" t="str">
            <v>018</v>
          </cell>
          <cell r="E700">
            <v>-15810</v>
          </cell>
          <cell r="F700">
            <v>-15810</v>
          </cell>
          <cell r="G700">
            <v>0</v>
          </cell>
          <cell r="H700">
            <v>0</v>
          </cell>
          <cell r="I700">
            <v>0</v>
          </cell>
          <cell r="J700">
            <v>0</v>
          </cell>
          <cell r="K700">
            <v>0</v>
          </cell>
          <cell r="L700">
            <v>0</v>
          </cell>
          <cell r="M700">
            <v>0</v>
          </cell>
          <cell r="N700">
            <v>0</v>
          </cell>
          <cell r="O700">
            <v>0</v>
          </cell>
          <cell r="P700">
            <v>0</v>
          </cell>
          <cell r="Q700">
            <v>0</v>
          </cell>
          <cell r="R700">
            <v>0</v>
          </cell>
          <cell r="S700">
            <v>0</v>
          </cell>
          <cell r="T700">
            <v>0</v>
          </cell>
          <cell r="U700">
            <v>0</v>
          </cell>
          <cell r="V700">
            <v>0</v>
          </cell>
          <cell r="W700">
            <v>0</v>
          </cell>
          <cell r="X700">
            <v>0</v>
          </cell>
          <cell r="Y700">
            <v>0</v>
          </cell>
          <cell r="Z700">
            <v>0</v>
          </cell>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cell r="AO700">
            <v>-31888</v>
          </cell>
          <cell r="AP700">
            <v>-31888</v>
          </cell>
          <cell r="AQ700">
            <v>-32040</v>
          </cell>
          <cell r="AR700">
            <v>-32040</v>
          </cell>
          <cell r="AS700">
            <v>-32040</v>
          </cell>
          <cell r="AT700">
            <v>-32040</v>
          </cell>
          <cell r="AU700">
            <v>-32040</v>
          </cell>
          <cell r="AV700">
            <v>-31494</v>
          </cell>
          <cell r="AW700">
            <v>-31494</v>
          </cell>
          <cell r="AX700">
            <v>-31494</v>
          </cell>
          <cell r="AY700">
            <v>-31494</v>
          </cell>
          <cell r="AZ700">
            <v>-31620</v>
          </cell>
          <cell r="BA700" t="str">
            <v>COMUN</v>
          </cell>
        </row>
        <row r="701">
          <cell r="A701" t="str">
            <v>100</v>
          </cell>
          <cell r="B701" t="str">
            <v>REMUNERACIONES</v>
          </cell>
          <cell r="C701" t="str">
            <v>ASIGNACION DE MOVILIZACION</v>
          </cell>
          <cell r="D701" t="str">
            <v>018</v>
          </cell>
          <cell r="E701">
            <v>-3306772</v>
          </cell>
          <cell r="F701">
            <v>-3407382</v>
          </cell>
          <cell r="G701">
            <v>0</v>
          </cell>
          <cell r="H701">
            <v>0</v>
          </cell>
          <cell r="I701">
            <v>0</v>
          </cell>
          <cell r="J701">
            <v>0</v>
          </cell>
          <cell r="K701">
            <v>0</v>
          </cell>
          <cell r="L701">
            <v>0</v>
          </cell>
          <cell r="M701">
            <v>0</v>
          </cell>
          <cell r="N701">
            <v>0</v>
          </cell>
          <cell r="O701">
            <v>0</v>
          </cell>
          <cell r="P701">
            <v>0</v>
          </cell>
          <cell r="Q701">
            <v>0</v>
          </cell>
          <cell r="R701">
            <v>0</v>
          </cell>
          <cell r="S701">
            <v>0</v>
          </cell>
          <cell r="T701">
            <v>0</v>
          </cell>
          <cell r="U701">
            <v>0</v>
          </cell>
          <cell r="V701">
            <v>0</v>
          </cell>
          <cell r="W701">
            <v>0</v>
          </cell>
          <cell r="X701">
            <v>0</v>
          </cell>
          <cell r="Y701">
            <v>0</v>
          </cell>
          <cell r="Z701">
            <v>0</v>
          </cell>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v>0</v>
          </cell>
          <cell r="AO701">
            <v>0</v>
          </cell>
          <cell r="AP701">
            <v>0</v>
          </cell>
          <cell r="AQ701">
            <v>0</v>
          </cell>
          <cell r="AR701">
            <v>0</v>
          </cell>
          <cell r="AS701">
            <v>0</v>
          </cell>
          <cell r="AT701">
            <v>0</v>
          </cell>
          <cell r="AU701">
            <v>0</v>
          </cell>
          <cell r="AV701">
            <v>0</v>
          </cell>
          <cell r="AW701">
            <v>0</v>
          </cell>
          <cell r="AX701">
            <v>0</v>
          </cell>
          <cell r="AY701">
            <v>0</v>
          </cell>
          <cell r="AZ701">
            <v>0</v>
          </cell>
          <cell r="BA701" t="str">
            <v>DATA</v>
          </cell>
        </row>
        <row r="702">
          <cell r="A702" t="str">
            <v>100</v>
          </cell>
          <cell r="B702" t="str">
            <v>REMUNERACIONES</v>
          </cell>
          <cell r="C702" t="str">
            <v>ASIGNACION DE MOVILIZACION</v>
          </cell>
          <cell r="D702" t="str">
            <v>018</v>
          </cell>
          <cell r="E702">
            <v>-8111510</v>
          </cell>
          <cell r="F702">
            <v>-8016650</v>
          </cell>
          <cell r="G702">
            <v>0</v>
          </cell>
          <cell r="H702">
            <v>0</v>
          </cell>
          <cell r="I702">
            <v>0</v>
          </cell>
          <cell r="J702">
            <v>0</v>
          </cell>
          <cell r="K702">
            <v>0</v>
          </cell>
          <cell r="L702">
            <v>0</v>
          </cell>
          <cell r="M702">
            <v>0</v>
          </cell>
          <cell r="N702">
            <v>0</v>
          </cell>
          <cell r="O702">
            <v>0</v>
          </cell>
          <cell r="P702">
            <v>0</v>
          </cell>
          <cell r="Q702">
            <v>0</v>
          </cell>
          <cell r="R702">
            <v>0</v>
          </cell>
          <cell r="S702">
            <v>0</v>
          </cell>
          <cell r="T702">
            <v>0</v>
          </cell>
          <cell r="U702">
            <v>0</v>
          </cell>
          <cell r="V702">
            <v>0</v>
          </cell>
          <cell r="W702">
            <v>0</v>
          </cell>
          <cell r="X702">
            <v>0</v>
          </cell>
          <cell r="Y702">
            <v>0</v>
          </cell>
          <cell r="Z702">
            <v>0</v>
          </cell>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0</v>
          </cell>
          <cell r="AS702">
            <v>0</v>
          </cell>
          <cell r="AT702">
            <v>0</v>
          </cell>
          <cell r="AU702">
            <v>0</v>
          </cell>
          <cell r="AV702">
            <v>0</v>
          </cell>
          <cell r="AW702">
            <v>0</v>
          </cell>
          <cell r="AX702">
            <v>0</v>
          </cell>
          <cell r="AY702">
            <v>0</v>
          </cell>
          <cell r="AZ702">
            <v>0</v>
          </cell>
          <cell r="BA702" t="str">
            <v>EMPRE</v>
          </cell>
        </row>
        <row r="703">
          <cell r="A703" t="str">
            <v>100</v>
          </cell>
          <cell r="B703" t="str">
            <v>REMUNERACIONES</v>
          </cell>
          <cell r="C703" t="str">
            <v>ASIGNACION DE MOVILIZACION</v>
          </cell>
          <cell r="D703" t="str">
            <v>018</v>
          </cell>
          <cell r="E703">
            <v>-912000</v>
          </cell>
          <cell r="F703">
            <v>-868000</v>
          </cell>
          <cell r="G703">
            <v>0</v>
          </cell>
          <cell r="H703">
            <v>0</v>
          </cell>
          <cell r="I703">
            <v>0</v>
          </cell>
          <cell r="J703">
            <v>0</v>
          </cell>
          <cell r="K703">
            <v>0</v>
          </cell>
          <cell r="L703">
            <v>0</v>
          </cell>
          <cell r="M703">
            <v>0</v>
          </cell>
          <cell r="N703">
            <v>0</v>
          </cell>
          <cell r="O703">
            <v>0</v>
          </cell>
          <cell r="P703">
            <v>0</v>
          </cell>
          <cell r="Q703">
            <v>0</v>
          </cell>
          <cell r="R703">
            <v>0</v>
          </cell>
          <cell r="S703">
            <v>0</v>
          </cell>
          <cell r="T703">
            <v>0</v>
          </cell>
          <cell r="U703">
            <v>0</v>
          </cell>
          <cell r="V703">
            <v>0</v>
          </cell>
          <cell r="W703">
            <v>0</v>
          </cell>
          <cell r="X703">
            <v>0</v>
          </cell>
          <cell r="Y703">
            <v>0</v>
          </cell>
          <cell r="Z703">
            <v>0</v>
          </cell>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cell r="AQ703">
            <v>0</v>
          </cell>
          <cell r="AR703">
            <v>0</v>
          </cell>
          <cell r="AS703">
            <v>0</v>
          </cell>
          <cell r="AT703">
            <v>-2160000</v>
          </cell>
          <cell r="AU703">
            <v>-1553336</v>
          </cell>
          <cell r="AV703">
            <v>-1826664</v>
          </cell>
          <cell r="AW703">
            <v>-1858668</v>
          </cell>
          <cell r="AX703">
            <v>-1789332</v>
          </cell>
          <cell r="AY703">
            <v>-1760000</v>
          </cell>
          <cell r="AZ703">
            <v>-1840000</v>
          </cell>
          <cell r="BA703" t="str">
            <v>INFOE</v>
          </cell>
        </row>
        <row r="704">
          <cell r="A704" t="str">
            <v>100</v>
          </cell>
          <cell r="B704" t="str">
            <v>REMUNERACIONES</v>
          </cell>
          <cell r="C704" t="str">
            <v>ASIGNACION DE MOVILIZACION</v>
          </cell>
          <cell r="D704" t="str">
            <v>018</v>
          </cell>
          <cell r="E704">
            <v>-125666</v>
          </cell>
          <cell r="F704">
            <v>-161670</v>
          </cell>
          <cell r="G704">
            <v>0</v>
          </cell>
          <cell r="H704">
            <v>0</v>
          </cell>
          <cell r="I704">
            <v>0</v>
          </cell>
          <cell r="J704">
            <v>0</v>
          </cell>
          <cell r="K704">
            <v>0</v>
          </cell>
          <cell r="L704">
            <v>0</v>
          </cell>
          <cell r="M704">
            <v>0</v>
          </cell>
          <cell r="N704">
            <v>0</v>
          </cell>
          <cell r="O704">
            <v>0</v>
          </cell>
          <cell r="P704">
            <v>0</v>
          </cell>
          <cell r="Q704">
            <v>0</v>
          </cell>
          <cell r="R704">
            <v>0</v>
          </cell>
          <cell r="S704">
            <v>0</v>
          </cell>
          <cell r="T704">
            <v>0</v>
          </cell>
          <cell r="U704">
            <v>0</v>
          </cell>
          <cell r="V704">
            <v>0</v>
          </cell>
          <cell r="W704">
            <v>0</v>
          </cell>
          <cell r="X704">
            <v>0</v>
          </cell>
          <cell r="Y704">
            <v>0</v>
          </cell>
          <cell r="Z704">
            <v>0</v>
          </cell>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cell r="AS704">
            <v>-132000</v>
          </cell>
          <cell r="AT704">
            <v>-1008000</v>
          </cell>
          <cell r="AU704">
            <v>-837572</v>
          </cell>
          <cell r="AV704">
            <v>-875064</v>
          </cell>
          <cell r="AW704">
            <v>-804668</v>
          </cell>
          <cell r="AX704">
            <v>-803332</v>
          </cell>
          <cell r="AY704">
            <v>-934628</v>
          </cell>
          <cell r="AZ704">
            <v>-270000</v>
          </cell>
          <cell r="BA704" t="str">
            <v>PANAL</v>
          </cell>
        </row>
        <row r="705">
          <cell r="A705" t="str">
            <v>100</v>
          </cell>
          <cell r="B705" t="str">
            <v>REMUNERACIONES</v>
          </cell>
          <cell r="C705" t="str">
            <v>ASIGNACION DE MOVILIZACION</v>
          </cell>
          <cell r="D705" t="str">
            <v>018</v>
          </cell>
          <cell r="E705">
            <v>-79260</v>
          </cell>
          <cell r="F705">
            <v>-79260</v>
          </cell>
          <cell r="G705">
            <v>0</v>
          </cell>
          <cell r="H705">
            <v>0</v>
          </cell>
          <cell r="I705">
            <v>0</v>
          </cell>
          <cell r="J705">
            <v>0</v>
          </cell>
          <cell r="K705">
            <v>0</v>
          </cell>
          <cell r="L705">
            <v>0</v>
          </cell>
          <cell r="M705">
            <v>0</v>
          </cell>
          <cell r="N705">
            <v>0</v>
          </cell>
          <cell r="O705">
            <v>0</v>
          </cell>
          <cell r="P705">
            <v>0</v>
          </cell>
          <cell r="Q705">
            <v>0</v>
          </cell>
          <cell r="R705">
            <v>0</v>
          </cell>
          <cell r="S705">
            <v>0</v>
          </cell>
          <cell r="T705">
            <v>0</v>
          </cell>
          <cell r="U705">
            <v>0</v>
          </cell>
          <cell r="V705">
            <v>0</v>
          </cell>
          <cell r="W705">
            <v>0</v>
          </cell>
          <cell r="X705">
            <v>0</v>
          </cell>
          <cell r="Y705">
            <v>0</v>
          </cell>
          <cell r="Z705">
            <v>0</v>
          </cell>
          <cell r="AA705">
            <v>0</v>
          </cell>
          <cell r="AB705">
            <v>0</v>
          </cell>
          <cell r="AC705">
            <v>-4202177.4193548393</v>
          </cell>
          <cell r="AD705">
            <v>-4212262.6451612897</v>
          </cell>
          <cell r="AE705">
            <v>-4385273.8022962576</v>
          </cell>
          <cell r="AF705">
            <v>-4484567.7609326849</v>
          </cell>
          <cell r="AG705">
            <v>-4614354.5423289491</v>
          </cell>
          <cell r="AH705">
            <v>-4870522.8516910356</v>
          </cell>
          <cell r="AI705">
            <v>-4888056.7339571239</v>
          </cell>
          <cell r="AJ705">
            <v>-4902232.0984855993</v>
          </cell>
          <cell r="AK705">
            <v>-4915958.348361358</v>
          </cell>
          <cell r="AL705">
            <v>-4930706.2234064415</v>
          </cell>
          <cell r="AM705">
            <v>-4948456.7658107057</v>
          </cell>
          <cell r="AN705">
            <v>-4979349.2144413944</v>
          </cell>
          <cell r="AO705">
            <v>-223216</v>
          </cell>
          <cell r="AP705">
            <v>-223216</v>
          </cell>
          <cell r="AQ705">
            <v>-224280</v>
          </cell>
          <cell r="AR705">
            <v>-224280</v>
          </cell>
          <cell r="AS705">
            <v>-224280</v>
          </cell>
          <cell r="AT705">
            <v>-198648</v>
          </cell>
          <cell r="AU705">
            <v>-192240</v>
          </cell>
          <cell r="AV705">
            <v>-190602</v>
          </cell>
          <cell r="AW705">
            <v>-190602</v>
          </cell>
          <cell r="AX705">
            <v>-158562</v>
          </cell>
          <cell r="AY705">
            <v>-63534</v>
          </cell>
          <cell r="AZ705">
            <v>-158520</v>
          </cell>
          <cell r="BA705" t="str">
            <v>TDATA</v>
          </cell>
        </row>
        <row r="706">
          <cell r="A706" t="str">
            <v>100</v>
          </cell>
          <cell r="B706" t="str">
            <v>REMUNERACIONES</v>
          </cell>
          <cell r="C706" t="str">
            <v>ASIGNACION DE MOVILIZACION</v>
          </cell>
          <cell r="D706" t="str">
            <v>018</v>
          </cell>
          <cell r="E706">
            <v>-60000</v>
          </cell>
          <cell r="F706">
            <v>-60000</v>
          </cell>
          <cell r="G706">
            <v>0</v>
          </cell>
          <cell r="H706">
            <v>0</v>
          </cell>
          <cell r="I706">
            <v>0</v>
          </cell>
          <cell r="J706">
            <v>0</v>
          </cell>
          <cell r="K706">
            <v>0</v>
          </cell>
          <cell r="L706">
            <v>0</v>
          </cell>
          <cell r="M706">
            <v>0</v>
          </cell>
          <cell r="N706">
            <v>0</v>
          </cell>
          <cell r="O706">
            <v>0</v>
          </cell>
          <cell r="P706">
            <v>0</v>
          </cell>
          <cell r="Q706">
            <v>0</v>
          </cell>
          <cell r="R706">
            <v>0</v>
          </cell>
          <cell r="S706">
            <v>0</v>
          </cell>
          <cell r="T706">
            <v>0</v>
          </cell>
          <cell r="U706">
            <v>0</v>
          </cell>
          <cell r="V706">
            <v>0</v>
          </cell>
          <cell r="W706">
            <v>0</v>
          </cell>
          <cell r="X706">
            <v>0</v>
          </cell>
          <cell r="Y706">
            <v>0</v>
          </cell>
          <cell r="Z706">
            <v>0</v>
          </cell>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-1160000</v>
          </cell>
          <cell r="AR706">
            <v>-1096000</v>
          </cell>
          <cell r="AS706">
            <v>-224000</v>
          </cell>
          <cell r="AT706">
            <v>-120000</v>
          </cell>
          <cell r="AU706">
            <v>-120000</v>
          </cell>
          <cell r="AV706">
            <v>-120000</v>
          </cell>
          <cell r="AW706">
            <v>-120000</v>
          </cell>
          <cell r="AX706">
            <v>-120000</v>
          </cell>
          <cell r="AY706">
            <v>-120000</v>
          </cell>
          <cell r="AZ706">
            <v>-120000</v>
          </cell>
          <cell r="BA706" t="str">
            <v>TECNO</v>
          </cell>
        </row>
        <row r="707">
          <cell r="A707" t="str">
            <v>100</v>
          </cell>
          <cell r="B707" t="str">
            <v>REMUNERACIONES</v>
          </cell>
          <cell r="C707" t="str">
            <v>ASIGNACION DE MOVILIZACION</v>
          </cell>
          <cell r="D707" t="str">
            <v>018</v>
          </cell>
          <cell r="E707">
            <v>-11418282</v>
          </cell>
          <cell r="F707">
            <v>-11424032</v>
          </cell>
          <cell r="G707">
            <v>0</v>
          </cell>
          <cell r="H707">
            <v>0</v>
          </cell>
          <cell r="I707">
            <v>0</v>
          </cell>
          <cell r="J707">
            <v>0</v>
          </cell>
          <cell r="K707">
            <v>0</v>
          </cell>
          <cell r="L707">
            <v>0</v>
          </cell>
          <cell r="M707">
            <v>0</v>
          </cell>
          <cell r="N707">
            <v>0</v>
          </cell>
          <cell r="O707">
            <v>0</v>
          </cell>
          <cell r="P707">
            <v>0</v>
          </cell>
          <cell r="Q707">
            <v>0</v>
          </cell>
          <cell r="R707">
            <v>0</v>
          </cell>
          <cell r="S707">
            <v>0</v>
          </cell>
          <cell r="T707">
            <v>0</v>
          </cell>
          <cell r="U707">
            <v>0</v>
          </cell>
          <cell r="V707">
            <v>0</v>
          </cell>
          <cell r="W707">
            <v>0</v>
          </cell>
          <cell r="X707">
            <v>0</v>
          </cell>
          <cell r="Y707">
            <v>0</v>
          </cell>
          <cell r="Z707">
            <v>0</v>
          </cell>
          <cell r="AA707">
            <v>0</v>
          </cell>
          <cell r="AB707">
            <v>0</v>
          </cell>
          <cell r="AC707">
            <v>-9065528.6597938146</v>
          </cell>
          <cell r="AD707">
            <v>-9065528.6597938146</v>
          </cell>
          <cell r="AE707">
            <v>-9065528.6597938146</v>
          </cell>
          <cell r="AF707">
            <v>-9065528.6597938146</v>
          </cell>
          <cell r="AG707">
            <v>-9065528.6597938146</v>
          </cell>
          <cell r="AH707">
            <v>-9338567.4226804115</v>
          </cell>
          <cell r="AI707">
            <v>-9338567.4226804115</v>
          </cell>
          <cell r="AJ707">
            <v>-9338567.4226804115</v>
          </cell>
          <cell r="AK707">
            <v>-9338567.4226804115</v>
          </cell>
          <cell r="AL707">
            <v>-9338567.4226804115</v>
          </cell>
          <cell r="AM707">
            <v>-9338567.4226804115</v>
          </cell>
          <cell r="AN707">
            <v>-9376712.5773195885</v>
          </cell>
          <cell r="AO707">
            <v>-24331740</v>
          </cell>
          <cell r="AP707">
            <v>-24336888</v>
          </cell>
          <cell r="AQ707">
            <v>-27617464</v>
          </cell>
          <cell r="AR707">
            <v>-24111356</v>
          </cell>
          <cell r="AS707">
            <v>-24291796</v>
          </cell>
          <cell r="AT707">
            <v>-22822400</v>
          </cell>
          <cell r="AU707">
            <v>-22280254</v>
          </cell>
          <cell r="AV707">
            <v>-22375792</v>
          </cell>
          <cell r="AW707">
            <v>-22295102</v>
          </cell>
          <cell r="AX707">
            <v>-22450312</v>
          </cell>
          <cell r="AY707">
            <v>-22226712</v>
          </cell>
          <cell r="AZ707">
            <v>-22141994</v>
          </cell>
          <cell r="BA707" t="str">
            <v>TEMPR</v>
          </cell>
        </row>
        <row r="708">
          <cell r="A708" t="str">
            <v>100</v>
          </cell>
          <cell r="B708" t="str">
            <v>REMUNERACIONES</v>
          </cell>
          <cell r="C708" t="str">
            <v>ASIGNACION ZONAS</v>
          </cell>
          <cell r="D708" t="str">
            <v>005</v>
          </cell>
          <cell r="E708">
            <v>-232663</v>
          </cell>
          <cell r="F708">
            <v>-232663</v>
          </cell>
          <cell r="G708">
            <v>0</v>
          </cell>
          <cell r="H708">
            <v>0</v>
          </cell>
          <cell r="I708">
            <v>0</v>
          </cell>
          <cell r="J708">
            <v>0</v>
          </cell>
          <cell r="K708">
            <v>0</v>
          </cell>
          <cell r="L708">
            <v>0</v>
          </cell>
          <cell r="M708">
            <v>0</v>
          </cell>
          <cell r="N708">
            <v>0</v>
          </cell>
          <cell r="O708">
            <v>0</v>
          </cell>
          <cell r="P708">
            <v>0</v>
          </cell>
          <cell r="Q708">
            <v>0</v>
          </cell>
          <cell r="R708">
            <v>0</v>
          </cell>
          <cell r="S708">
            <v>0</v>
          </cell>
          <cell r="T708">
            <v>0</v>
          </cell>
          <cell r="U708">
            <v>0</v>
          </cell>
          <cell r="V708">
            <v>0</v>
          </cell>
          <cell r="W708">
            <v>0</v>
          </cell>
          <cell r="X708">
            <v>0</v>
          </cell>
          <cell r="Y708">
            <v>0</v>
          </cell>
          <cell r="Z708">
            <v>0</v>
          </cell>
          <cell r="AA708">
            <v>0</v>
          </cell>
          <cell r="AB708">
            <v>0</v>
          </cell>
          <cell r="AC708">
            <v>0</v>
          </cell>
          <cell r="AD708">
            <v>0</v>
          </cell>
          <cell r="AE708">
            <v>0</v>
          </cell>
          <cell r="AF708">
            <v>0</v>
          </cell>
          <cell r="AG708">
            <v>0</v>
          </cell>
          <cell r="AH708">
            <v>0</v>
          </cell>
          <cell r="AI708">
            <v>0</v>
          </cell>
          <cell r="AJ708">
            <v>0</v>
          </cell>
          <cell r="AK708">
            <v>0</v>
          </cell>
          <cell r="AL708">
            <v>0</v>
          </cell>
          <cell r="AM708">
            <v>0</v>
          </cell>
          <cell r="AN708">
            <v>0</v>
          </cell>
          <cell r="AO708">
            <v>0</v>
          </cell>
          <cell r="AP708">
            <v>0</v>
          </cell>
          <cell r="AQ708">
            <v>0</v>
          </cell>
          <cell r="AR708">
            <v>0</v>
          </cell>
          <cell r="AS708">
            <v>0</v>
          </cell>
          <cell r="AT708">
            <v>0</v>
          </cell>
          <cell r="AU708">
            <v>0</v>
          </cell>
          <cell r="AV708">
            <v>0</v>
          </cell>
          <cell r="AW708">
            <v>0</v>
          </cell>
          <cell r="AX708">
            <v>0</v>
          </cell>
          <cell r="AY708">
            <v>0</v>
          </cell>
          <cell r="AZ708">
            <v>0</v>
          </cell>
          <cell r="BA708" t="str">
            <v>DATA</v>
          </cell>
        </row>
        <row r="709">
          <cell r="A709" t="str">
            <v>100</v>
          </cell>
          <cell r="B709" t="str">
            <v>REMUNERACIONES</v>
          </cell>
          <cell r="C709" t="str">
            <v>ASIGNACION ZONAS</v>
          </cell>
          <cell r="D709" t="str">
            <v>005</v>
          </cell>
          <cell r="E709">
            <v>-13663487</v>
          </cell>
          <cell r="F709">
            <v>-13615677</v>
          </cell>
          <cell r="G709">
            <v>0</v>
          </cell>
          <cell r="H709">
            <v>0</v>
          </cell>
          <cell r="I709">
            <v>0</v>
          </cell>
          <cell r="J709">
            <v>0</v>
          </cell>
          <cell r="K709">
            <v>0</v>
          </cell>
          <cell r="L709">
            <v>0</v>
          </cell>
          <cell r="M709">
            <v>0</v>
          </cell>
          <cell r="N709">
            <v>0</v>
          </cell>
          <cell r="O709">
            <v>0</v>
          </cell>
          <cell r="P709">
            <v>0</v>
          </cell>
          <cell r="Q709">
            <v>0</v>
          </cell>
          <cell r="R709">
            <v>0</v>
          </cell>
          <cell r="S709">
            <v>0</v>
          </cell>
          <cell r="T709">
            <v>0</v>
          </cell>
          <cell r="U709">
            <v>0</v>
          </cell>
          <cell r="V709">
            <v>0</v>
          </cell>
          <cell r="W709">
            <v>0</v>
          </cell>
          <cell r="X709">
            <v>0</v>
          </cell>
          <cell r="Y709">
            <v>0</v>
          </cell>
          <cell r="Z709">
            <v>0</v>
          </cell>
          <cell r="AA709">
            <v>0</v>
          </cell>
          <cell r="AB709">
            <v>0</v>
          </cell>
          <cell r="AC709">
            <v>0</v>
          </cell>
          <cell r="AD709">
            <v>0</v>
          </cell>
          <cell r="AE709">
            <v>0</v>
          </cell>
          <cell r="AF709">
            <v>0</v>
          </cell>
          <cell r="AG709">
            <v>0</v>
          </cell>
          <cell r="AH709">
            <v>0</v>
          </cell>
          <cell r="AI709">
            <v>0</v>
          </cell>
          <cell r="AJ709">
            <v>0</v>
          </cell>
          <cell r="AK709">
            <v>0</v>
          </cell>
          <cell r="AL709">
            <v>0</v>
          </cell>
          <cell r="AM709">
            <v>0</v>
          </cell>
          <cell r="AN709">
            <v>0</v>
          </cell>
          <cell r="AO709">
            <v>0</v>
          </cell>
          <cell r="AP709">
            <v>0</v>
          </cell>
          <cell r="AQ709">
            <v>0</v>
          </cell>
          <cell r="AR709">
            <v>0</v>
          </cell>
          <cell r="AS709">
            <v>0</v>
          </cell>
          <cell r="AT709">
            <v>0</v>
          </cell>
          <cell r="AU709">
            <v>0</v>
          </cell>
          <cell r="AV709">
            <v>0</v>
          </cell>
          <cell r="AW709">
            <v>0</v>
          </cell>
          <cell r="AX709">
            <v>0</v>
          </cell>
          <cell r="AY709">
            <v>0</v>
          </cell>
          <cell r="AZ709">
            <v>0</v>
          </cell>
          <cell r="BA709" t="str">
            <v>EMPRE</v>
          </cell>
        </row>
        <row r="710">
          <cell r="A710" t="str">
            <v>100</v>
          </cell>
          <cell r="B710" t="str">
            <v>REMUNERACIONES</v>
          </cell>
          <cell r="C710" t="str">
            <v>ASIGNACION ZONAS</v>
          </cell>
          <cell r="D710" t="str">
            <v>005</v>
          </cell>
          <cell r="E710">
            <v>0</v>
          </cell>
          <cell r="F710">
            <v>0</v>
          </cell>
          <cell r="G710">
            <v>0</v>
          </cell>
          <cell r="H710">
            <v>0</v>
          </cell>
          <cell r="I710">
            <v>0</v>
          </cell>
          <cell r="J710">
            <v>0</v>
          </cell>
          <cell r="K710">
            <v>0</v>
          </cell>
          <cell r="L710">
            <v>0</v>
          </cell>
          <cell r="M710">
            <v>0</v>
          </cell>
          <cell r="N710">
            <v>0</v>
          </cell>
          <cell r="O710">
            <v>0</v>
          </cell>
          <cell r="P710">
            <v>0</v>
          </cell>
          <cell r="Q710">
            <v>0</v>
          </cell>
          <cell r="R710">
            <v>0</v>
          </cell>
          <cell r="S710">
            <v>0</v>
          </cell>
          <cell r="T710">
            <v>0</v>
          </cell>
          <cell r="U710">
            <v>0</v>
          </cell>
          <cell r="V710">
            <v>0</v>
          </cell>
          <cell r="W710">
            <v>0</v>
          </cell>
          <cell r="X710">
            <v>0</v>
          </cell>
          <cell r="Y710">
            <v>0</v>
          </cell>
          <cell r="Z710">
            <v>0</v>
          </cell>
          <cell r="AA710">
            <v>0</v>
          </cell>
          <cell r="AB710">
            <v>0</v>
          </cell>
          <cell r="AC710">
            <v>-907670.32258064521</v>
          </cell>
          <cell r="AD710">
            <v>-909848.73135483859</v>
          </cell>
          <cell r="AE710">
            <v>-1198402.7123661418</v>
          </cell>
          <cell r="AF710">
            <v>-1376705.7960251542</v>
          </cell>
          <cell r="AG710">
            <v>-1588277.9427583003</v>
          </cell>
          <cell r="AH710">
            <v>-1825153.4677780631</v>
          </cell>
          <cell r="AI710">
            <v>-1832761.8242395502</v>
          </cell>
          <cell r="AJ710">
            <v>-1849525.7832290679</v>
          </cell>
          <cell r="AK710">
            <v>-1862010.5506319879</v>
          </cell>
          <cell r="AL710">
            <v>-1868643.4413546706</v>
          </cell>
          <cell r="AM710">
            <v>-1876421.1855069892</v>
          </cell>
          <cell r="AN710">
            <v>-1899502.2167164886</v>
          </cell>
          <cell r="AO710">
            <v>0</v>
          </cell>
          <cell r="AP710">
            <v>0</v>
          </cell>
          <cell r="AQ710">
            <v>0</v>
          </cell>
          <cell r="AR710">
            <v>0</v>
          </cell>
          <cell r="AS710">
            <v>0</v>
          </cell>
          <cell r="AT710">
            <v>0</v>
          </cell>
          <cell r="AU710">
            <v>0</v>
          </cell>
          <cell r="AV710">
            <v>0</v>
          </cell>
          <cell r="AW710">
            <v>0</v>
          </cell>
          <cell r="AX710">
            <v>0</v>
          </cell>
          <cell r="AY710">
            <v>0</v>
          </cell>
          <cell r="AZ710">
            <v>0</v>
          </cell>
          <cell r="BA710" t="str">
            <v>TDATA</v>
          </cell>
        </row>
        <row r="711">
          <cell r="A711" t="str">
            <v>100</v>
          </cell>
          <cell r="B711" t="str">
            <v>REMUNERACIONES</v>
          </cell>
          <cell r="C711" t="str">
            <v>ASIGNACION ZONAS</v>
          </cell>
          <cell r="D711" t="str">
            <v>005</v>
          </cell>
          <cell r="E711">
            <v>-13896150</v>
          </cell>
          <cell r="F711">
            <v>-13848340</v>
          </cell>
          <cell r="G711">
            <v>0</v>
          </cell>
          <cell r="H711">
            <v>0</v>
          </cell>
          <cell r="I711">
            <v>0</v>
          </cell>
          <cell r="J711">
            <v>0</v>
          </cell>
          <cell r="K711">
            <v>0</v>
          </cell>
          <cell r="L711">
            <v>0</v>
          </cell>
          <cell r="M711">
            <v>0</v>
          </cell>
          <cell r="N711">
            <v>0</v>
          </cell>
          <cell r="O711">
            <v>0</v>
          </cell>
          <cell r="P711">
            <v>0</v>
          </cell>
          <cell r="Q711">
            <v>0</v>
          </cell>
          <cell r="R711">
            <v>0</v>
          </cell>
          <cell r="S711">
            <v>0</v>
          </cell>
          <cell r="T711">
            <v>0</v>
          </cell>
          <cell r="U711">
            <v>0</v>
          </cell>
          <cell r="V711">
            <v>0</v>
          </cell>
          <cell r="W711">
            <v>0</v>
          </cell>
          <cell r="X711">
            <v>0</v>
          </cell>
          <cell r="Y711">
            <v>0</v>
          </cell>
          <cell r="Z711">
            <v>0</v>
          </cell>
          <cell r="AA711">
            <v>0</v>
          </cell>
          <cell r="AB711">
            <v>0</v>
          </cell>
          <cell r="AC711">
            <v>-13819614.845360825</v>
          </cell>
          <cell r="AD711">
            <v>-13819614.845360825</v>
          </cell>
          <cell r="AE711">
            <v>-13819614.845360825</v>
          </cell>
          <cell r="AF711">
            <v>-13819614.845360825</v>
          </cell>
          <cell r="AG711">
            <v>-13819614.845360825</v>
          </cell>
          <cell r="AH711">
            <v>-14235320.412371133</v>
          </cell>
          <cell r="AI711">
            <v>-14235320.412371133</v>
          </cell>
          <cell r="AJ711">
            <v>-14235320.412371133</v>
          </cell>
          <cell r="AK711">
            <v>-14235320.412371133</v>
          </cell>
          <cell r="AL711">
            <v>-14235320.412371133</v>
          </cell>
          <cell r="AM711">
            <v>-14235320.412371133</v>
          </cell>
          <cell r="AN711">
            <v>-14293556.288659794</v>
          </cell>
          <cell r="AO711">
            <v>-29933098</v>
          </cell>
          <cell r="AP711">
            <v>-29664040</v>
          </cell>
          <cell r="AQ711">
            <v>-31205306</v>
          </cell>
          <cell r="AR711">
            <v>-30474226</v>
          </cell>
          <cell r="AS711">
            <v>-32342534</v>
          </cell>
          <cell r="AT711">
            <v>-30742426</v>
          </cell>
          <cell r="AU711">
            <v>-29163328</v>
          </cell>
          <cell r="AV711">
            <v>-27434782</v>
          </cell>
          <cell r="AW711">
            <v>-27442168</v>
          </cell>
          <cell r="AX711">
            <v>-27454082</v>
          </cell>
          <cell r="AY711">
            <v>-27454082</v>
          </cell>
          <cell r="AZ711">
            <v>-27553714</v>
          </cell>
          <cell r="BA711" t="str">
            <v>TEMPR</v>
          </cell>
        </row>
        <row r="712">
          <cell r="A712" t="str">
            <v>100</v>
          </cell>
          <cell r="B712" t="str">
            <v>REMUNERACIONES</v>
          </cell>
          <cell r="C712" t="str">
            <v>AYUDA PARA COLACION</v>
          </cell>
          <cell r="D712" t="str">
            <v>017</v>
          </cell>
          <cell r="E712">
            <v>0</v>
          </cell>
          <cell r="F712">
            <v>-70225</v>
          </cell>
          <cell r="G712">
            <v>0</v>
          </cell>
          <cell r="H712">
            <v>0</v>
          </cell>
          <cell r="I712">
            <v>0</v>
          </cell>
          <cell r="J712">
            <v>0</v>
          </cell>
          <cell r="K712">
            <v>0</v>
          </cell>
          <cell r="L712">
            <v>0</v>
          </cell>
          <cell r="M712">
            <v>0</v>
          </cell>
          <cell r="N712">
            <v>0</v>
          </cell>
          <cell r="O712">
            <v>0</v>
          </cell>
          <cell r="P712">
            <v>0</v>
          </cell>
          <cell r="Q712">
            <v>0</v>
          </cell>
          <cell r="R712">
            <v>0</v>
          </cell>
          <cell r="S712">
            <v>0</v>
          </cell>
          <cell r="T712">
            <v>0</v>
          </cell>
          <cell r="U712">
            <v>0</v>
          </cell>
          <cell r="V712">
            <v>0</v>
          </cell>
          <cell r="W712">
            <v>0</v>
          </cell>
          <cell r="X712">
            <v>0</v>
          </cell>
          <cell r="Y712">
            <v>0</v>
          </cell>
          <cell r="Z712">
            <v>0</v>
          </cell>
          <cell r="AA712">
            <v>0</v>
          </cell>
          <cell r="AB712">
            <v>0</v>
          </cell>
          <cell r="AC712">
            <v>0</v>
          </cell>
          <cell r="AD712">
            <v>0</v>
          </cell>
          <cell r="AE712">
            <v>0</v>
          </cell>
          <cell r="AF712">
            <v>0</v>
          </cell>
          <cell r="AG712">
            <v>0</v>
          </cell>
          <cell r="AH712">
            <v>0</v>
          </cell>
          <cell r="AI712">
            <v>0</v>
          </cell>
          <cell r="AJ712">
            <v>0</v>
          </cell>
          <cell r="AK712">
            <v>0</v>
          </cell>
          <cell r="AL712">
            <v>0</v>
          </cell>
          <cell r="AM712">
            <v>0</v>
          </cell>
          <cell r="AN712">
            <v>0</v>
          </cell>
          <cell r="AO712">
            <v>-93970</v>
          </cell>
          <cell r="AP712">
            <v>-93970</v>
          </cell>
          <cell r="AQ712">
            <v>-94420</v>
          </cell>
          <cell r="AR712">
            <v>-94420</v>
          </cell>
          <cell r="AS712">
            <v>-94420</v>
          </cell>
          <cell r="AT712">
            <v>-94420</v>
          </cell>
          <cell r="AU712">
            <v>-94420</v>
          </cell>
          <cell r="AV712">
            <v>0</v>
          </cell>
          <cell r="AW712">
            <v>-344350</v>
          </cell>
          <cell r="AX712">
            <v>-139850</v>
          </cell>
          <cell r="AY712">
            <v>-279700</v>
          </cell>
          <cell r="AZ712">
            <v>-141000</v>
          </cell>
          <cell r="BA712" t="str">
            <v>COMUN</v>
          </cell>
        </row>
        <row r="713">
          <cell r="A713" t="str">
            <v>100</v>
          </cell>
          <cell r="B713" t="str">
            <v>REMUNERACIONES</v>
          </cell>
          <cell r="C713" t="str">
            <v>AYUDA PARA COLACION</v>
          </cell>
          <cell r="D713" t="str">
            <v>017</v>
          </cell>
          <cell r="E713">
            <v>-13160154</v>
          </cell>
          <cell r="F713">
            <v>-10770897</v>
          </cell>
          <cell r="G713">
            <v>0</v>
          </cell>
          <cell r="H713">
            <v>0</v>
          </cell>
          <cell r="I713">
            <v>0</v>
          </cell>
          <cell r="J713">
            <v>0</v>
          </cell>
          <cell r="K713">
            <v>0</v>
          </cell>
          <cell r="L713">
            <v>0</v>
          </cell>
          <cell r="M713">
            <v>0</v>
          </cell>
          <cell r="N713">
            <v>0</v>
          </cell>
          <cell r="O713">
            <v>0</v>
          </cell>
          <cell r="P713">
            <v>0</v>
          </cell>
          <cell r="Q713">
            <v>0</v>
          </cell>
          <cell r="R713">
            <v>0</v>
          </cell>
          <cell r="S713">
            <v>0</v>
          </cell>
          <cell r="T713">
            <v>0</v>
          </cell>
          <cell r="U713">
            <v>0</v>
          </cell>
          <cell r="V713">
            <v>0</v>
          </cell>
          <cell r="W713">
            <v>0</v>
          </cell>
          <cell r="X713">
            <v>0</v>
          </cell>
          <cell r="Y713">
            <v>0</v>
          </cell>
          <cell r="Z713">
            <v>0</v>
          </cell>
          <cell r="AA713">
            <v>0</v>
          </cell>
          <cell r="AB713">
            <v>0</v>
          </cell>
          <cell r="AC713">
            <v>0</v>
          </cell>
          <cell r="AD713">
            <v>0</v>
          </cell>
          <cell r="AE713">
            <v>0</v>
          </cell>
          <cell r="AF713">
            <v>0</v>
          </cell>
          <cell r="AG713">
            <v>0</v>
          </cell>
          <cell r="AH713">
            <v>0</v>
          </cell>
          <cell r="AI713">
            <v>0</v>
          </cell>
          <cell r="AJ713">
            <v>0</v>
          </cell>
          <cell r="AK713">
            <v>0</v>
          </cell>
          <cell r="AL713">
            <v>0</v>
          </cell>
          <cell r="AM713">
            <v>0</v>
          </cell>
          <cell r="AN713">
            <v>0</v>
          </cell>
          <cell r="AO713">
            <v>0</v>
          </cell>
          <cell r="AP713">
            <v>0</v>
          </cell>
          <cell r="AQ713">
            <v>0</v>
          </cell>
          <cell r="AR713">
            <v>0</v>
          </cell>
          <cell r="AS713">
            <v>0</v>
          </cell>
          <cell r="AT713">
            <v>0</v>
          </cell>
          <cell r="AU713">
            <v>0</v>
          </cell>
          <cell r="AV713">
            <v>0</v>
          </cell>
          <cell r="AW713">
            <v>0</v>
          </cell>
          <cell r="AX713">
            <v>0</v>
          </cell>
          <cell r="AY713">
            <v>0</v>
          </cell>
          <cell r="AZ713">
            <v>0</v>
          </cell>
          <cell r="BA713" t="str">
            <v>DATA</v>
          </cell>
        </row>
        <row r="714">
          <cell r="A714" t="str">
            <v>100</v>
          </cell>
          <cell r="B714" t="str">
            <v>REMUNERACIONES</v>
          </cell>
          <cell r="C714" t="str">
            <v>AYUDA PARA COLACION</v>
          </cell>
          <cell r="D714" t="str">
            <v>017</v>
          </cell>
          <cell r="E714">
            <v>-31538657</v>
          </cell>
          <cell r="F714">
            <v>-22118648</v>
          </cell>
          <cell r="G714">
            <v>0</v>
          </cell>
          <cell r="H714">
            <v>0</v>
          </cell>
          <cell r="I714">
            <v>0</v>
          </cell>
          <cell r="J714">
            <v>0</v>
          </cell>
          <cell r="K714">
            <v>0</v>
          </cell>
          <cell r="L714">
            <v>0</v>
          </cell>
          <cell r="M714">
            <v>0</v>
          </cell>
          <cell r="N714">
            <v>0</v>
          </cell>
          <cell r="O714">
            <v>0</v>
          </cell>
          <cell r="P714">
            <v>0</v>
          </cell>
          <cell r="Q714">
            <v>0</v>
          </cell>
          <cell r="R714">
            <v>0</v>
          </cell>
          <cell r="S714">
            <v>0</v>
          </cell>
          <cell r="T714">
            <v>0</v>
          </cell>
          <cell r="U714">
            <v>0</v>
          </cell>
          <cell r="V714">
            <v>0</v>
          </cell>
          <cell r="W714">
            <v>0</v>
          </cell>
          <cell r="X714">
            <v>0</v>
          </cell>
          <cell r="Y714">
            <v>0</v>
          </cell>
          <cell r="Z714">
            <v>0</v>
          </cell>
          <cell r="AA714">
            <v>0</v>
          </cell>
          <cell r="AB714">
            <v>0</v>
          </cell>
          <cell r="AC714">
            <v>0</v>
          </cell>
          <cell r="AD714">
            <v>0</v>
          </cell>
          <cell r="AE714">
            <v>0</v>
          </cell>
          <cell r="AF714">
            <v>0</v>
          </cell>
          <cell r="AG714">
            <v>0</v>
          </cell>
          <cell r="AH714">
            <v>0</v>
          </cell>
          <cell r="AI714">
            <v>0</v>
          </cell>
          <cell r="AJ714">
            <v>0</v>
          </cell>
          <cell r="AK714">
            <v>0</v>
          </cell>
          <cell r="AL714">
            <v>0</v>
          </cell>
          <cell r="AM714">
            <v>0</v>
          </cell>
          <cell r="AN714">
            <v>0</v>
          </cell>
          <cell r="AO714">
            <v>0</v>
          </cell>
          <cell r="AP714">
            <v>0</v>
          </cell>
          <cell r="AQ714">
            <v>0</v>
          </cell>
          <cell r="AR714">
            <v>0</v>
          </cell>
          <cell r="AS714">
            <v>0</v>
          </cell>
          <cell r="AT714">
            <v>0</v>
          </cell>
          <cell r="AU714">
            <v>0</v>
          </cell>
          <cell r="AV714">
            <v>0</v>
          </cell>
          <cell r="AW714">
            <v>0</v>
          </cell>
          <cell r="AX714">
            <v>0</v>
          </cell>
          <cell r="AY714">
            <v>0</v>
          </cell>
          <cell r="AZ714">
            <v>0</v>
          </cell>
          <cell r="BA714" t="str">
            <v>EMPRE</v>
          </cell>
        </row>
        <row r="715">
          <cell r="A715" t="str">
            <v>100</v>
          </cell>
          <cell r="B715" t="str">
            <v>REMUNERACIONES</v>
          </cell>
          <cell r="C715" t="str">
            <v>AYUDA PARA COLACION</v>
          </cell>
          <cell r="D715" t="str">
            <v>017</v>
          </cell>
          <cell r="E715">
            <v>-1947680</v>
          </cell>
          <cell r="F715">
            <v>-1831520</v>
          </cell>
          <cell r="G715">
            <v>0</v>
          </cell>
          <cell r="H715">
            <v>0</v>
          </cell>
          <cell r="I715">
            <v>0</v>
          </cell>
          <cell r="J715">
            <v>0</v>
          </cell>
          <cell r="K715">
            <v>0</v>
          </cell>
          <cell r="L715">
            <v>0</v>
          </cell>
          <cell r="M715">
            <v>0</v>
          </cell>
          <cell r="N715">
            <v>0</v>
          </cell>
          <cell r="O715">
            <v>0</v>
          </cell>
          <cell r="P715">
            <v>0</v>
          </cell>
          <cell r="Q715">
            <v>0</v>
          </cell>
          <cell r="R715">
            <v>0</v>
          </cell>
          <cell r="S715">
            <v>0</v>
          </cell>
          <cell r="T715">
            <v>0</v>
          </cell>
          <cell r="U715">
            <v>0</v>
          </cell>
          <cell r="V715">
            <v>0</v>
          </cell>
          <cell r="W715">
            <v>0</v>
          </cell>
          <cell r="X715">
            <v>0</v>
          </cell>
          <cell r="Y715">
            <v>0</v>
          </cell>
          <cell r="Z715">
            <v>0</v>
          </cell>
          <cell r="AA715">
            <v>0</v>
          </cell>
          <cell r="AB715">
            <v>0</v>
          </cell>
          <cell r="AC715">
            <v>0</v>
          </cell>
          <cell r="AD715">
            <v>0</v>
          </cell>
          <cell r="AE715">
            <v>0</v>
          </cell>
          <cell r="AF715">
            <v>0</v>
          </cell>
          <cell r="AG715">
            <v>0</v>
          </cell>
          <cell r="AH715">
            <v>0</v>
          </cell>
          <cell r="AI715">
            <v>0</v>
          </cell>
          <cell r="AJ715">
            <v>0</v>
          </cell>
          <cell r="AK715">
            <v>0</v>
          </cell>
          <cell r="AL715">
            <v>0</v>
          </cell>
          <cell r="AM715">
            <v>0</v>
          </cell>
          <cell r="AN715">
            <v>0</v>
          </cell>
          <cell r="AO715">
            <v>0</v>
          </cell>
          <cell r="AP715">
            <v>0</v>
          </cell>
          <cell r="AQ715">
            <v>0</v>
          </cell>
          <cell r="AR715">
            <v>0</v>
          </cell>
          <cell r="AS715">
            <v>0</v>
          </cell>
          <cell r="AT715">
            <v>-4754300</v>
          </cell>
          <cell r="AU715">
            <v>855420</v>
          </cell>
          <cell r="AV715">
            <v>-8132160</v>
          </cell>
          <cell r="AW715">
            <v>-4013280</v>
          </cell>
          <cell r="AX715">
            <v>-3810880</v>
          </cell>
          <cell r="AY715">
            <v>-3788000</v>
          </cell>
          <cell r="AZ715">
            <v>-3920000</v>
          </cell>
          <cell r="BA715" t="str">
            <v>INFOE</v>
          </cell>
        </row>
        <row r="716">
          <cell r="A716" t="str">
            <v>100</v>
          </cell>
          <cell r="B716" t="str">
            <v>REMUNERACIONES</v>
          </cell>
          <cell r="C716" t="str">
            <v>AYUDA PARA COLACION</v>
          </cell>
          <cell r="D716" t="str">
            <v>017</v>
          </cell>
          <cell r="E716">
            <v>-248160</v>
          </cell>
          <cell r="F716">
            <v>-325600</v>
          </cell>
          <cell r="G716">
            <v>0</v>
          </cell>
          <cell r="H716">
            <v>0</v>
          </cell>
          <cell r="I716">
            <v>0</v>
          </cell>
          <cell r="J716">
            <v>0</v>
          </cell>
          <cell r="K716">
            <v>0</v>
          </cell>
          <cell r="L716">
            <v>0</v>
          </cell>
          <cell r="M716">
            <v>0</v>
          </cell>
          <cell r="N716">
            <v>0</v>
          </cell>
          <cell r="O716">
            <v>0</v>
          </cell>
          <cell r="P716">
            <v>0</v>
          </cell>
          <cell r="Q716">
            <v>0</v>
          </cell>
          <cell r="R716">
            <v>0</v>
          </cell>
          <cell r="S716">
            <v>0</v>
          </cell>
          <cell r="T716">
            <v>0</v>
          </cell>
          <cell r="U716">
            <v>0</v>
          </cell>
          <cell r="V716">
            <v>0</v>
          </cell>
          <cell r="W716">
            <v>0</v>
          </cell>
          <cell r="X716">
            <v>0</v>
          </cell>
          <cell r="Y716">
            <v>0</v>
          </cell>
          <cell r="Z716">
            <v>0</v>
          </cell>
          <cell r="AA716">
            <v>0</v>
          </cell>
          <cell r="AB716">
            <v>0</v>
          </cell>
          <cell r="AC716">
            <v>0</v>
          </cell>
          <cell r="AD716">
            <v>0</v>
          </cell>
          <cell r="AE716">
            <v>0</v>
          </cell>
          <cell r="AF716">
            <v>0</v>
          </cell>
          <cell r="AG716">
            <v>0</v>
          </cell>
          <cell r="AH716">
            <v>0</v>
          </cell>
          <cell r="AI716">
            <v>0</v>
          </cell>
          <cell r="AJ716">
            <v>0</v>
          </cell>
          <cell r="AK716">
            <v>0</v>
          </cell>
          <cell r="AL716">
            <v>0</v>
          </cell>
          <cell r="AM716">
            <v>0</v>
          </cell>
          <cell r="AN716">
            <v>0</v>
          </cell>
          <cell r="AO716">
            <v>0</v>
          </cell>
          <cell r="AP716">
            <v>0</v>
          </cell>
          <cell r="AQ716">
            <v>-1218006</v>
          </cell>
          <cell r="AR716">
            <v>-743010</v>
          </cell>
          <cell r="AS716">
            <v>-1087600</v>
          </cell>
          <cell r="AT716">
            <v>-2024000</v>
          </cell>
          <cell r="AU716">
            <v>-1573440</v>
          </cell>
          <cell r="AV716">
            <v>-1816320</v>
          </cell>
          <cell r="AW716">
            <v>-1710720</v>
          </cell>
          <cell r="AX716">
            <v>-1689600</v>
          </cell>
          <cell r="AY716">
            <v>-1967680</v>
          </cell>
          <cell r="AZ716">
            <v>-528000</v>
          </cell>
          <cell r="BA716" t="str">
            <v>PANAL</v>
          </cell>
        </row>
        <row r="717">
          <cell r="A717" t="str">
            <v>100</v>
          </cell>
          <cell r="B717" t="str">
            <v>REMUNERACIONES</v>
          </cell>
          <cell r="C717" t="str">
            <v>AYUDA PARA COLACION</v>
          </cell>
          <cell r="D717" t="str">
            <v>017</v>
          </cell>
          <cell r="E717">
            <v>-329210</v>
          </cell>
          <cell r="F717">
            <v>-328110</v>
          </cell>
          <cell r="G717">
            <v>0</v>
          </cell>
          <cell r="H717">
            <v>0</v>
          </cell>
          <cell r="I717">
            <v>0</v>
          </cell>
          <cell r="J717">
            <v>0</v>
          </cell>
          <cell r="K717">
            <v>0</v>
          </cell>
          <cell r="L717">
            <v>0</v>
          </cell>
          <cell r="M717">
            <v>0</v>
          </cell>
          <cell r="N717">
            <v>0</v>
          </cell>
          <cell r="O717">
            <v>0</v>
          </cell>
          <cell r="P717">
            <v>0</v>
          </cell>
          <cell r="Q717">
            <v>0</v>
          </cell>
          <cell r="R717">
            <v>0</v>
          </cell>
          <cell r="S717">
            <v>0</v>
          </cell>
          <cell r="T717">
            <v>0</v>
          </cell>
          <cell r="U717">
            <v>0</v>
          </cell>
          <cell r="V717">
            <v>0</v>
          </cell>
          <cell r="W717">
            <v>0</v>
          </cell>
          <cell r="X717">
            <v>0</v>
          </cell>
          <cell r="Y717">
            <v>0</v>
          </cell>
          <cell r="Z717">
            <v>0</v>
          </cell>
          <cell r="AA717">
            <v>0</v>
          </cell>
          <cell r="AB717">
            <v>0</v>
          </cell>
          <cell r="AC717">
            <v>-16391038.709677421</v>
          </cell>
          <cell r="AD717">
            <v>-16430377.202580644</v>
          </cell>
          <cell r="AE717">
            <v>-17171647.404604182</v>
          </cell>
          <cell r="AF717">
            <v>-17593067.202339355</v>
          </cell>
          <cell r="AG717">
            <v>-18147183.47705736</v>
          </cell>
          <cell r="AH717">
            <v>-19196684.972142756</v>
          </cell>
          <cell r="AI717">
            <v>-19265793.038042475</v>
          </cell>
          <cell r="AJ717">
            <v>-19321663.837852795</v>
          </cell>
          <cell r="AK717">
            <v>-19375764.49659878</v>
          </cell>
          <cell r="AL717">
            <v>-19433891.790088575</v>
          </cell>
          <cell r="AM717">
            <v>-19503853.800532896</v>
          </cell>
          <cell r="AN717">
            <v>-19624679.775588643</v>
          </cell>
          <cell r="AO717">
            <v>-657790</v>
          </cell>
          <cell r="AP717">
            <v>-657790</v>
          </cell>
          <cell r="AQ717">
            <v>-660940</v>
          </cell>
          <cell r="AR717">
            <v>-660940</v>
          </cell>
          <cell r="AS717">
            <v>-528790</v>
          </cell>
          <cell r="AT717">
            <v>-585404</v>
          </cell>
          <cell r="AU717">
            <v>-566520</v>
          </cell>
          <cell r="AV717">
            <v>-283260</v>
          </cell>
          <cell r="AW717">
            <v>-1066250</v>
          </cell>
          <cell r="AX717">
            <v>-748150</v>
          </cell>
          <cell r="AY717">
            <v>-408390</v>
          </cell>
          <cell r="AZ717">
            <v>-922650</v>
          </cell>
          <cell r="BA717" t="str">
            <v>TDATA</v>
          </cell>
        </row>
        <row r="718">
          <cell r="A718" t="str">
            <v>100</v>
          </cell>
          <cell r="B718" t="str">
            <v>REMUNERACIONES</v>
          </cell>
          <cell r="C718" t="str">
            <v>AYUDA PARA COLACION</v>
          </cell>
          <cell r="D718" t="str">
            <v>017</v>
          </cell>
          <cell r="E718">
            <v>-132000</v>
          </cell>
          <cell r="F718">
            <v>-132000</v>
          </cell>
          <cell r="G718">
            <v>0</v>
          </cell>
          <cell r="H718">
            <v>0</v>
          </cell>
          <cell r="I718">
            <v>0</v>
          </cell>
          <cell r="J718">
            <v>0</v>
          </cell>
          <cell r="K718">
            <v>0</v>
          </cell>
          <cell r="L718">
            <v>0</v>
          </cell>
          <cell r="M718">
            <v>0</v>
          </cell>
          <cell r="N718">
            <v>0</v>
          </cell>
          <cell r="O718">
            <v>0</v>
          </cell>
          <cell r="P718">
            <v>0</v>
          </cell>
          <cell r="Q718">
            <v>0</v>
          </cell>
          <cell r="R718">
            <v>0</v>
          </cell>
          <cell r="S718">
            <v>0</v>
          </cell>
          <cell r="T718">
            <v>0</v>
          </cell>
          <cell r="U718">
            <v>0</v>
          </cell>
          <cell r="V718">
            <v>0</v>
          </cell>
          <cell r="W718">
            <v>0</v>
          </cell>
          <cell r="X718">
            <v>0</v>
          </cell>
          <cell r="Y718">
            <v>0</v>
          </cell>
          <cell r="Z718">
            <v>0</v>
          </cell>
          <cell r="AA718">
            <v>0</v>
          </cell>
          <cell r="AB718">
            <v>0</v>
          </cell>
          <cell r="AC718">
            <v>0</v>
          </cell>
          <cell r="AD718">
            <v>0</v>
          </cell>
          <cell r="AE718">
            <v>0</v>
          </cell>
          <cell r="AF718">
            <v>0</v>
          </cell>
          <cell r="AG718">
            <v>0</v>
          </cell>
          <cell r="AH718">
            <v>0</v>
          </cell>
          <cell r="AI718">
            <v>0</v>
          </cell>
          <cell r="AJ718">
            <v>0</v>
          </cell>
          <cell r="AK718">
            <v>0</v>
          </cell>
          <cell r="AL718">
            <v>0</v>
          </cell>
          <cell r="AM718">
            <v>0</v>
          </cell>
          <cell r="AN718">
            <v>0</v>
          </cell>
          <cell r="AO718">
            <v>0</v>
          </cell>
          <cell r="AP718">
            <v>0</v>
          </cell>
          <cell r="AQ718">
            <v>-2464000</v>
          </cell>
          <cell r="AR718">
            <v>-2279200</v>
          </cell>
          <cell r="AS718">
            <v>-492800</v>
          </cell>
          <cell r="AT718">
            <v>-264000</v>
          </cell>
          <cell r="AU718">
            <v>-264000</v>
          </cell>
          <cell r="AV718">
            <v>-264000</v>
          </cell>
          <cell r="AW718">
            <v>-264000</v>
          </cell>
          <cell r="AX718">
            <v>-264000</v>
          </cell>
          <cell r="AY718">
            <v>-264000</v>
          </cell>
          <cell r="AZ718">
            <v>-264000</v>
          </cell>
          <cell r="BA718" t="str">
            <v>TECNO</v>
          </cell>
        </row>
        <row r="719">
          <cell r="A719" t="str">
            <v>100</v>
          </cell>
          <cell r="B719" t="str">
            <v>REMUNERACIONES</v>
          </cell>
          <cell r="C719" t="str">
            <v>AYUDA PARA COLACION</v>
          </cell>
          <cell r="D719" t="str">
            <v>017</v>
          </cell>
          <cell r="E719">
            <v>-44698811</v>
          </cell>
          <cell r="F719">
            <v>-32889545</v>
          </cell>
          <cell r="G719">
            <v>0</v>
          </cell>
          <cell r="H719">
            <v>0</v>
          </cell>
          <cell r="I719">
            <v>0</v>
          </cell>
          <cell r="J719">
            <v>0</v>
          </cell>
          <cell r="K719">
            <v>0</v>
          </cell>
          <cell r="L719">
            <v>0</v>
          </cell>
          <cell r="M719">
            <v>0</v>
          </cell>
          <cell r="N719">
            <v>0</v>
          </cell>
          <cell r="O719">
            <v>0</v>
          </cell>
          <cell r="P719">
            <v>0</v>
          </cell>
          <cell r="Q719">
            <v>0</v>
          </cell>
          <cell r="R719">
            <v>0</v>
          </cell>
          <cell r="S719">
            <v>0</v>
          </cell>
          <cell r="T719">
            <v>0</v>
          </cell>
          <cell r="U719">
            <v>0</v>
          </cell>
          <cell r="V719">
            <v>0</v>
          </cell>
          <cell r="W719">
            <v>0</v>
          </cell>
          <cell r="X719">
            <v>0</v>
          </cell>
          <cell r="Y719">
            <v>0</v>
          </cell>
          <cell r="Z719">
            <v>0</v>
          </cell>
          <cell r="AA719">
            <v>0</v>
          </cell>
          <cell r="AB719">
            <v>0</v>
          </cell>
          <cell r="AC719">
            <v>-35161884.12371134</v>
          </cell>
          <cell r="AD719">
            <v>-19735375.190103091</v>
          </cell>
          <cell r="AE719">
            <v>-19735375.190103091</v>
          </cell>
          <cell r="AF719">
            <v>-35161884.12371134</v>
          </cell>
          <cell r="AG719">
            <v>-35161884.12371134</v>
          </cell>
          <cell r="AH719">
            <v>-36219483.711340204</v>
          </cell>
          <cell r="AI719">
            <v>-36219483.711340204</v>
          </cell>
          <cell r="AJ719">
            <v>-36219483.711340204</v>
          </cell>
          <cell r="AK719">
            <v>-36219483.711340204</v>
          </cell>
          <cell r="AL719">
            <v>-36219483.711340204</v>
          </cell>
          <cell r="AM719">
            <v>-36219483.711340204</v>
          </cell>
          <cell r="AN719">
            <v>-36364114.226804122</v>
          </cell>
          <cell r="AO719">
            <v>-98728292</v>
          </cell>
          <cell r="AP719">
            <v>-71062328</v>
          </cell>
          <cell r="AQ719">
            <v>-66882080</v>
          </cell>
          <cell r="AR719">
            <v>-91411366</v>
          </cell>
          <cell r="AS719">
            <v>-102196880</v>
          </cell>
          <cell r="AT719">
            <v>-102603062</v>
          </cell>
          <cell r="AU719">
            <v>-98074054</v>
          </cell>
          <cell r="AV719">
            <v>-95622528</v>
          </cell>
          <cell r="AW719">
            <v>-97889090</v>
          </cell>
          <cell r="AX719">
            <v>-93599580</v>
          </cell>
          <cell r="AY719">
            <v>-94867314</v>
          </cell>
          <cell r="AZ719">
            <v>-93564348</v>
          </cell>
          <cell r="BA719" t="str">
            <v>TEMPR</v>
          </cell>
        </row>
        <row r="720">
          <cell r="A720" t="str">
            <v>100</v>
          </cell>
          <cell r="B720" t="str">
            <v>REMUNERACIONES</v>
          </cell>
          <cell r="C720" t="str">
            <v>BONIFICACION FERIADO ANUAL</v>
          </cell>
          <cell r="D720" t="str">
            <v>015</v>
          </cell>
          <cell r="E720">
            <v>-29622</v>
          </cell>
          <cell r="F720">
            <v>-29622</v>
          </cell>
          <cell r="G720">
            <v>0</v>
          </cell>
          <cell r="H720">
            <v>0</v>
          </cell>
          <cell r="I720">
            <v>0</v>
          </cell>
          <cell r="J720">
            <v>0</v>
          </cell>
          <cell r="K720">
            <v>0</v>
          </cell>
          <cell r="L720">
            <v>0</v>
          </cell>
          <cell r="M720">
            <v>0</v>
          </cell>
          <cell r="N720">
            <v>0</v>
          </cell>
          <cell r="O720">
            <v>0</v>
          </cell>
          <cell r="P720">
            <v>0</v>
          </cell>
          <cell r="Q720">
            <v>0</v>
          </cell>
          <cell r="R720">
            <v>0</v>
          </cell>
          <cell r="S720">
            <v>0</v>
          </cell>
          <cell r="T720">
            <v>0</v>
          </cell>
          <cell r="U720">
            <v>0</v>
          </cell>
          <cell r="V720">
            <v>0</v>
          </cell>
          <cell r="W720">
            <v>0</v>
          </cell>
          <cell r="X720">
            <v>0</v>
          </cell>
          <cell r="Y720">
            <v>0</v>
          </cell>
          <cell r="Z720">
            <v>0</v>
          </cell>
          <cell r="AA720">
            <v>0</v>
          </cell>
          <cell r="AB720">
            <v>0</v>
          </cell>
          <cell r="AC720">
            <v>0</v>
          </cell>
          <cell r="AD720">
            <v>0</v>
          </cell>
          <cell r="AE720">
            <v>0</v>
          </cell>
          <cell r="AF720">
            <v>0</v>
          </cell>
          <cell r="AG720">
            <v>0</v>
          </cell>
          <cell r="AH720">
            <v>0</v>
          </cell>
          <cell r="AI720">
            <v>0</v>
          </cell>
          <cell r="AJ720">
            <v>0</v>
          </cell>
          <cell r="AK720">
            <v>0</v>
          </cell>
          <cell r="AL720">
            <v>0</v>
          </cell>
          <cell r="AM720">
            <v>0</v>
          </cell>
          <cell r="AN720">
            <v>0</v>
          </cell>
          <cell r="AO720">
            <v>-16182</v>
          </cell>
          <cell r="AP720">
            <v>-16182</v>
          </cell>
          <cell r="AQ720">
            <v>-16182</v>
          </cell>
          <cell r="AR720">
            <v>-16182</v>
          </cell>
          <cell r="AS720">
            <v>-16182</v>
          </cell>
          <cell r="AT720">
            <v>-16182</v>
          </cell>
          <cell r="AU720">
            <v>-16182</v>
          </cell>
          <cell r="AV720">
            <v>-54850</v>
          </cell>
          <cell r="AW720">
            <v>-54850</v>
          </cell>
          <cell r="AX720">
            <v>-54850</v>
          </cell>
          <cell r="AY720">
            <v>-54850</v>
          </cell>
          <cell r="AZ720">
            <v>-55070</v>
          </cell>
          <cell r="BA720" t="str">
            <v>COMUN</v>
          </cell>
        </row>
        <row r="721">
          <cell r="A721" t="str">
            <v>100</v>
          </cell>
          <cell r="B721" t="str">
            <v>REMUNERACIONES</v>
          </cell>
          <cell r="C721" t="str">
            <v>BONIFICACION FERIADO ANUAL</v>
          </cell>
          <cell r="D721" t="str">
            <v>015</v>
          </cell>
          <cell r="E721">
            <v>-6630268</v>
          </cell>
          <cell r="F721">
            <v>-5103995</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0</v>
          </cell>
          <cell r="Y721">
            <v>0</v>
          </cell>
          <cell r="Z721">
            <v>0</v>
          </cell>
          <cell r="AA721">
            <v>0</v>
          </cell>
          <cell r="AB721">
            <v>0</v>
          </cell>
          <cell r="AC721">
            <v>0</v>
          </cell>
          <cell r="AD721">
            <v>0</v>
          </cell>
          <cell r="AE721">
            <v>0</v>
          </cell>
          <cell r="AF721">
            <v>0</v>
          </cell>
          <cell r="AG721">
            <v>0</v>
          </cell>
          <cell r="AH721">
            <v>0</v>
          </cell>
          <cell r="AI721">
            <v>0</v>
          </cell>
          <cell r="AJ721">
            <v>0</v>
          </cell>
          <cell r="AK721">
            <v>0</v>
          </cell>
          <cell r="AL721">
            <v>0</v>
          </cell>
          <cell r="AM721">
            <v>0</v>
          </cell>
          <cell r="AN721">
            <v>0</v>
          </cell>
          <cell r="AO721">
            <v>0</v>
          </cell>
          <cell r="AP721">
            <v>0</v>
          </cell>
          <cell r="AQ721">
            <v>0</v>
          </cell>
          <cell r="AR721">
            <v>0</v>
          </cell>
          <cell r="AS721">
            <v>0</v>
          </cell>
          <cell r="AT721">
            <v>0</v>
          </cell>
          <cell r="AU721">
            <v>0</v>
          </cell>
          <cell r="AV721">
            <v>0</v>
          </cell>
          <cell r="AW721">
            <v>0</v>
          </cell>
          <cell r="AX721">
            <v>0</v>
          </cell>
          <cell r="AY721">
            <v>0</v>
          </cell>
          <cell r="AZ721">
            <v>0</v>
          </cell>
          <cell r="BA721" t="str">
            <v>DATA</v>
          </cell>
        </row>
        <row r="722">
          <cell r="A722" t="str">
            <v>100</v>
          </cell>
          <cell r="B722" t="str">
            <v>REMUNERACIONES</v>
          </cell>
          <cell r="C722" t="str">
            <v>BONIFICACION FERIADO ANUAL</v>
          </cell>
          <cell r="D722" t="str">
            <v>015</v>
          </cell>
          <cell r="E722">
            <v>-13362681</v>
          </cell>
          <cell r="F722">
            <v>-13259758</v>
          </cell>
          <cell r="G722">
            <v>0</v>
          </cell>
          <cell r="H722">
            <v>0</v>
          </cell>
          <cell r="I722">
            <v>0</v>
          </cell>
          <cell r="J722">
            <v>0</v>
          </cell>
          <cell r="K722">
            <v>0</v>
          </cell>
          <cell r="L722">
            <v>0</v>
          </cell>
          <cell r="M722">
            <v>0</v>
          </cell>
          <cell r="N722">
            <v>0</v>
          </cell>
          <cell r="O722">
            <v>0</v>
          </cell>
          <cell r="P722">
            <v>0</v>
          </cell>
          <cell r="Q722">
            <v>0</v>
          </cell>
          <cell r="R722">
            <v>0</v>
          </cell>
          <cell r="S722">
            <v>0</v>
          </cell>
          <cell r="T722">
            <v>0</v>
          </cell>
          <cell r="U722">
            <v>0</v>
          </cell>
          <cell r="V722">
            <v>0</v>
          </cell>
          <cell r="W722">
            <v>0</v>
          </cell>
          <cell r="X722">
            <v>0</v>
          </cell>
          <cell r="Y722">
            <v>0</v>
          </cell>
          <cell r="Z722">
            <v>0</v>
          </cell>
          <cell r="AA722">
            <v>0</v>
          </cell>
          <cell r="AB722">
            <v>0</v>
          </cell>
          <cell r="AC722">
            <v>0</v>
          </cell>
          <cell r="AD722">
            <v>0</v>
          </cell>
          <cell r="AE722">
            <v>0</v>
          </cell>
          <cell r="AF722">
            <v>0</v>
          </cell>
          <cell r="AG722">
            <v>0</v>
          </cell>
          <cell r="AH722">
            <v>0</v>
          </cell>
          <cell r="AI722">
            <v>0</v>
          </cell>
          <cell r="AJ722">
            <v>0</v>
          </cell>
          <cell r="AK722">
            <v>0</v>
          </cell>
          <cell r="AL722">
            <v>0</v>
          </cell>
          <cell r="AM722">
            <v>0</v>
          </cell>
          <cell r="AN722">
            <v>0</v>
          </cell>
          <cell r="AO722">
            <v>0</v>
          </cell>
          <cell r="AP722">
            <v>0</v>
          </cell>
          <cell r="AQ722">
            <v>0</v>
          </cell>
          <cell r="AR722">
            <v>0</v>
          </cell>
          <cell r="AS722">
            <v>0</v>
          </cell>
          <cell r="AT722">
            <v>0</v>
          </cell>
          <cell r="AU722">
            <v>0</v>
          </cell>
          <cell r="AV722">
            <v>0</v>
          </cell>
          <cell r="AW722">
            <v>0</v>
          </cell>
          <cell r="AX722">
            <v>0</v>
          </cell>
          <cell r="AY722">
            <v>0</v>
          </cell>
          <cell r="AZ722">
            <v>0</v>
          </cell>
          <cell r="BA722" t="str">
            <v>EMPRE</v>
          </cell>
        </row>
        <row r="723">
          <cell r="A723" t="str">
            <v>100</v>
          </cell>
          <cell r="B723" t="str">
            <v>REMUNERACIONES</v>
          </cell>
          <cell r="C723" t="str">
            <v>BONIFICACION FERIADO ANUAL</v>
          </cell>
          <cell r="D723" t="str">
            <v>015</v>
          </cell>
          <cell r="E723">
            <v>-303316</v>
          </cell>
          <cell r="F723">
            <v>-291650</v>
          </cell>
          <cell r="G723">
            <v>0</v>
          </cell>
          <cell r="H723">
            <v>0</v>
          </cell>
          <cell r="I723">
            <v>0</v>
          </cell>
          <cell r="J723">
            <v>0</v>
          </cell>
          <cell r="K723">
            <v>0</v>
          </cell>
          <cell r="L723">
            <v>0</v>
          </cell>
          <cell r="M723">
            <v>0</v>
          </cell>
          <cell r="N723">
            <v>0</v>
          </cell>
          <cell r="O723">
            <v>0</v>
          </cell>
          <cell r="P723">
            <v>0</v>
          </cell>
          <cell r="Q723">
            <v>0</v>
          </cell>
          <cell r="R723">
            <v>0</v>
          </cell>
          <cell r="S723">
            <v>0</v>
          </cell>
          <cell r="T723">
            <v>0</v>
          </cell>
          <cell r="U723">
            <v>0</v>
          </cell>
          <cell r="V723">
            <v>0</v>
          </cell>
          <cell r="W723">
            <v>0</v>
          </cell>
          <cell r="X723">
            <v>0</v>
          </cell>
          <cell r="Y723">
            <v>0</v>
          </cell>
          <cell r="Z723">
            <v>0</v>
          </cell>
          <cell r="AA723">
            <v>0</v>
          </cell>
          <cell r="AB723">
            <v>0</v>
          </cell>
          <cell r="AC723">
            <v>0</v>
          </cell>
          <cell r="AD723">
            <v>0</v>
          </cell>
          <cell r="AE723">
            <v>0</v>
          </cell>
          <cell r="AF723">
            <v>0</v>
          </cell>
          <cell r="AG723">
            <v>0</v>
          </cell>
          <cell r="AH723">
            <v>0</v>
          </cell>
          <cell r="AI723">
            <v>0</v>
          </cell>
          <cell r="AJ723">
            <v>0</v>
          </cell>
          <cell r="AK723">
            <v>0</v>
          </cell>
          <cell r="AL723">
            <v>0</v>
          </cell>
          <cell r="AM723">
            <v>0</v>
          </cell>
          <cell r="AN723">
            <v>0</v>
          </cell>
          <cell r="AO723">
            <v>0</v>
          </cell>
          <cell r="AP723">
            <v>0</v>
          </cell>
          <cell r="AQ723">
            <v>0</v>
          </cell>
          <cell r="AR723">
            <v>0</v>
          </cell>
          <cell r="AS723">
            <v>0</v>
          </cell>
          <cell r="AT723">
            <v>-43030</v>
          </cell>
          <cell r="AU723">
            <v>0</v>
          </cell>
          <cell r="AV723">
            <v>0</v>
          </cell>
          <cell r="AW723">
            <v>0</v>
          </cell>
          <cell r="AX723">
            <v>0</v>
          </cell>
          <cell r="AY723">
            <v>0</v>
          </cell>
          <cell r="AZ723">
            <v>0</v>
          </cell>
          <cell r="BA723" t="str">
            <v>INFOE</v>
          </cell>
        </row>
        <row r="724">
          <cell r="A724" t="str">
            <v>100</v>
          </cell>
          <cell r="B724" t="str">
            <v>REMUNERACIONES</v>
          </cell>
          <cell r="C724" t="str">
            <v>BONIFICACION FERIADO ANUAL</v>
          </cell>
          <cell r="D724" t="str">
            <v>015</v>
          </cell>
          <cell r="E724">
            <v>-40831</v>
          </cell>
          <cell r="F724">
            <v>-40831</v>
          </cell>
          <cell r="G724">
            <v>0</v>
          </cell>
          <cell r="H724">
            <v>0</v>
          </cell>
          <cell r="I724">
            <v>0</v>
          </cell>
          <cell r="J724">
            <v>0</v>
          </cell>
          <cell r="K724">
            <v>0</v>
          </cell>
          <cell r="L724">
            <v>0</v>
          </cell>
          <cell r="M724">
            <v>0</v>
          </cell>
          <cell r="N724">
            <v>0</v>
          </cell>
          <cell r="O724">
            <v>0</v>
          </cell>
          <cell r="P724">
            <v>0</v>
          </cell>
          <cell r="Q724">
            <v>0</v>
          </cell>
          <cell r="R724">
            <v>0</v>
          </cell>
          <cell r="S724">
            <v>0</v>
          </cell>
          <cell r="T724">
            <v>0</v>
          </cell>
          <cell r="U724">
            <v>0</v>
          </cell>
          <cell r="V724">
            <v>0</v>
          </cell>
          <cell r="W724">
            <v>0</v>
          </cell>
          <cell r="X724">
            <v>0</v>
          </cell>
          <cell r="Y724">
            <v>0</v>
          </cell>
          <cell r="Z724">
            <v>0</v>
          </cell>
          <cell r="AA724">
            <v>0</v>
          </cell>
          <cell r="AB724">
            <v>0</v>
          </cell>
          <cell r="AC724">
            <v>0</v>
          </cell>
          <cell r="AD724">
            <v>0</v>
          </cell>
          <cell r="AE724">
            <v>0</v>
          </cell>
          <cell r="AF724">
            <v>0</v>
          </cell>
          <cell r="AG724">
            <v>0</v>
          </cell>
          <cell r="AH724">
            <v>0</v>
          </cell>
          <cell r="AI724">
            <v>0</v>
          </cell>
          <cell r="AJ724">
            <v>0</v>
          </cell>
          <cell r="AK724">
            <v>0</v>
          </cell>
          <cell r="AL724">
            <v>0</v>
          </cell>
          <cell r="AM724">
            <v>0</v>
          </cell>
          <cell r="AN724">
            <v>0</v>
          </cell>
          <cell r="AO724">
            <v>0</v>
          </cell>
          <cell r="AP724">
            <v>0</v>
          </cell>
          <cell r="AQ724">
            <v>0</v>
          </cell>
          <cell r="AR724">
            <v>0</v>
          </cell>
          <cell r="AS724">
            <v>0</v>
          </cell>
          <cell r="AT724">
            <v>0</v>
          </cell>
          <cell r="AU724">
            <v>0</v>
          </cell>
          <cell r="AV724">
            <v>0</v>
          </cell>
          <cell r="AW724">
            <v>0</v>
          </cell>
          <cell r="AX724">
            <v>0</v>
          </cell>
          <cell r="AY724">
            <v>0</v>
          </cell>
          <cell r="AZ724">
            <v>0</v>
          </cell>
          <cell r="BA724" t="str">
            <v>PANAL</v>
          </cell>
        </row>
        <row r="725">
          <cell r="A725" t="str">
            <v>100</v>
          </cell>
          <cell r="B725" t="str">
            <v>REMUNERACIONES</v>
          </cell>
          <cell r="C725" t="str">
            <v>BONIFICACION FERIADO ANUAL</v>
          </cell>
          <cell r="D725" t="str">
            <v>015</v>
          </cell>
          <cell r="E725">
            <v>-88617</v>
          </cell>
          <cell r="F725">
            <v>-88617</v>
          </cell>
          <cell r="G725">
            <v>0</v>
          </cell>
          <cell r="H725">
            <v>0</v>
          </cell>
          <cell r="I725">
            <v>0</v>
          </cell>
          <cell r="J725">
            <v>0</v>
          </cell>
          <cell r="K725">
            <v>0</v>
          </cell>
          <cell r="L725">
            <v>0</v>
          </cell>
          <cell r="M725">
            <v>0</v>
          </cell>
          <cell r="N725">
            <v>0</v>
          </cell>
          <cell r="O725">
            <v>0</v>
          </cell>
          <cell r="P725">
            <v>0</v>
          </cell>
          <cell r="Q725">
            <v>0</v>
          </cell>
          <cell r="R725">
            <v>0</v>
          </cell>
          <cell r="S725">
            <v>0</v>
          </cell>
          <cell r="T725">
            <v>0</v>
          </cell>
          <cell r="U725">
            <v>0</v>
          </cell>
          <cell r="V725">
            <v>0</v>
          </cell>
          <cell r="W725">
            <v>0</v>
          </cell>
          <cell r="X725">
            <v>0</v>
          </cell>
          <cell r="Y725">
            <v>0</v>
          </cell>
          <cell r="Z725">
            <v>0</v>
          </cell>
          <cell r="AA725">
            <v>0</v>
          </cell>
          <cell r="AB725">
            <v>0</v>
          </cell>
          <cell r="AC725">
            <v>-8188388.3870967748</v>
          </cell>
          <cell r="AD725">
            <v>-8208040.519225806</v>
          </cell>
          <cell r="AE725">
            <v>-8474784.6807036903</v>
          </cell>
          <cell r="AF725">
            <v>-8632150.819554735</v>
          </cell>
          <cell r="AG725">
            <v>-8833958.6290599555</v>
          </cell>
          <cell r="AH725">
            <v>-9285015.8567587696</v>
          </cell>
          <cell r="AI725">
            <v>-9318441.9138431046</v>
          </cell>
          <cell r="AJ725">
            <v>-9345465.3953932468</v>
          </cell>
          <cell r="AK725">
            <v>-9371632.6985003464</v>
          </cell>
          <cell r="AL725">
            <v>-9399747.596595848</v>
          </cell>
          <cell r="AM725">
            <v>-9433586.6879435927</v>
          </cell>
          <cell r="AN725">
            <v>-9492246.3878598381</v>
          </cell>
          <cell r="AO725">
            <v>-990684</v>
          </cell>
          <cell r="AP725">
            <v>-235876</v>
          </cell>
          <cell r="AQ725">
            <v>0</v>
          </cell>
          <cell r="AR725">
            <v>-306640</v>
          </cell>
          <cell r="AS725">
            <v>0</v>
          </cell>
          <cell r="AT725">
            <v>0</v>
          </cell>
          <cell r="AU725">
            <v>0</v>
          </cell>
          <cell r="AV725">
            <v>-129708</v>
          </cell>
          <cell r="AW725">
            <v>-129708</v>
          </cell>
          <cell r="AX725">
            <v>-129708</v>
          </cell>
          <cell r="AY725">
            <v>-176514</v>
          </cell>
          <cell r="AZ725">
            <v>-177234</v>
          </cell>
          <cell r="BA725" t="str">
            <v>TDATA</v>
          </cell>
        </row>
        <row r="726">
          <cell r="A726" t="str">
            <v>100</v>
          </cell>
          <cell r="B726" t="str">
            <v>REMUNERACIONES</v>
          </cell>
          <cell r="C726" t="str">
            <v>BONIFICACION FERIADO ANUAL</v>
          </cell>
          <cell r="D726" t="str">
            <v>015</v>
          </cell>
          <cell r="E726">
            <v>-19992949</v>
          </cell>
          <cell r="F726">
            <v>-18363753</v>
          </cell>
          <cell r="G726">
            <v>0</v>
          </cell>
          <cell r="H726">
            <v>0</v>
          </cell>
          <cell r="I726">
            <v>0</v>
          </cell>
          <cell r="J726">
            <v>0</v>
          </cell>
          <cell r="K726">
            <v>0</v>
          </cell>
          <cell r="L726">
            <v>0</v>
          </cell>
          <cell r="M726">
            <v>0</v>
          </cell>
          <cell r="N726">
            <v>0</v>
          </cell>
          <cell r="O726">
            <v>0</v>
          </cell>
          <cell r="P726">
            <v>0</v>
          </cell>
          <cell r="Q726">
            <v>0</v>
          </cell>
          <cell r="R726">
            <v>0</v>
          </cell>
          <cell r="S726">
            <v>0</v>
          </cell>
          <cell r="T726">
            <v>0</v>
          </cell>
          <cell r="U726">
            <v>0</v>
          </cell>
          <cell r="V726">
            <v>0</v>
          </cell>
          <cell r="W726">
            <v>0</v>
          </cell>
          <cell r="X726">
            <v>0</v>
          </cell>
          <cell r="Y726">
            <v>0</v>
          </cell>
          <cell r="Z726">
            <v>0</v>
          </cell>
          <cell r="AA726">
            <v>0</v>
          </cell>
          <cell r="AB726">
            <v>0</v>
          </cell>
          <cell r="AC726">
            <v>-13486901.443298969</v>
          </cell>
          <cell r="AD726">
            <v>-13486901.443298969</v>
          </cell>
          <cell r="AE726">
            <v>-13486901.443298969</v>
          </cell>
          <cell r="AF726">
            <v>-13486901.443298969</v>
          </cell>
          <cell r="AG726">
            <v>-13486901.443298969</v>
          </cell>
          <cell r="AH726">
            <v>-13893738.556701031</v>
          </cell>
          <cell r="AI726">
            <v>-13893738.556701031</v>
          </cell>
          <cell r="AJ726">
            <v>-13893738.556701031</v>
          </cell>
          <cell r="AK726">
            <v>-13893738.556701031</v>
          </cell>
          <cell r="AL726">
            <v>-13893738.556701031</v>
          </cell>
          <cell r="AM726">
            <v>-13893738.556701031</v>
          </cell>
          <cell r="AN726">
            <v>-13948988.041237112</v>
          </cell>
          <cell r="AO726">
            <v>-37794778</v>
          </cell>
          <cell r="AP726">
            <v>-37761636</v>
          </cell>
          <cell r="AQ726">
            <v>-37977126</v>
          </cell>
          <cell r="AR726">
            <v>-33302860</v>
          </cell>
          <cell r="AS726">
            <v>-38179662</v>
          </cell>
          <cell r="AT726">
            <v>-34875160</v>
          </cell>
          <cell r="AU726">
            <v>-35545188</v>
          </cell>
          <cell r="AV726">
            <v>-35658624</v>
          </cell>
          <cell r="AW726">
            <v>-35482350</v>
          </cell>
          <cell r="AX726">
            <v>-35684108</v>
          </cell>
          <cell r="AY726">
            <v>-35684948</v>
          </cell>
          <cell r="AZ726">
            <v>-35612750</v>
          </cell>
          <cell r="BA726" t="str">
            <v>TEMPR</v>
          </cell>
        </row>
        <row r="727">
          <cell r="A727" t="str">
            <v>100</v>
          </cell>
          <cell r="B727" t="str">
            <v>REMUNERACIONES</v>
          </cell>
          <cell r="C727" t="str">
            <v>COMISIONES POR VENTAS</v>
          </cell>
          <cell r="D727" t="str">
            <v>009</v>
          </cell>
          <cell r="E727">
            <v>-26074035</v>
          </cell>
          <cell r="F727">
            <v>-111200577</v>
          </cell>
          <cell r="G727">
            <v>0</v>
          </cell>
          <cell r="H727">
            <v>0</v>
          </cell>
          <cell r="I727">
            <v>0</v>
          </cell>
          <cell r="J727">
            <v>0</v>
          </cell>
          <cell r="K727">
            <v>0</v>
          </cell>
          <cell r="L727">
            <v>0</v>
          </cell>
          <cell r="M727">
            <v>0</v>
          </cell>
          <cell r="N727">
            <v>0</v>
          </cell>
          <cell r="O727">
            <v>0</v>
          </cell>
          <cell r="P727">
            <v>0</v>
          </cell>
          <cell r="Q727">
            <v>0</v>
          </cell>
          <cell r="R727">
            <v>0</v>
          </cell>
          <cell r="S727">
            <v>0</v>
          </cell>
          <cell r="T727">
            <v>0</v>
          </cell>
          <cell r="U727">
            <v>0</v>
          </cell>
          <cell r="V727">
            <v>0</v>
          </cell>
          <cell r="W727">
            <v>0</v>
          </cell>
          <cell r="X727">
            <v>0</v>
          </cell>
          <cell r="Y727">
            <v>0</v>
          </cell>
          <cell r="Z727">
            <v>0</v>
          </cell>
          <cell r="AA727">
            <v>0</v>
          </cell>
          <cell r="AB727">
            <v>0</v>
          </cell>
          <cell r="AC727">
            <v>0</v>
          </cell>
          <cell r="AD727">
            <v>0</v>
          </cell>
          <cell r="AE727">
            <v>0</v>
          </cell>
          <cell r="AF727">
            <v>0</v>
          </cell>
          <cell r="AG727">
            <v>0</v>
          </cell>
          <cell r="AH727">
            <v>0</v>
          </cell>
          <cell r="AI727">
            <v>0</v>
          </cell>
          <cell r="AJ727">
            <v>0</v>
          </cell>
          <cell r="AK727">
            <v>0</v>
          </cell>
          <cell r="AL727">
            <v>0</v>
          </cell>
          <cell r="AM727">
            <v>0</v>
          </cell>
          <cell r="AN727">
            <v>0</v>
          </cell>
          <cell r="AO727">
            <v>0</v>
          </cell>
          <cell r="AP727">
            <v>0</v>
          </cell>
          <cell r="AQ727">
            <v>0</v>
          </cell>
          <cell r="AR727">
            <v>0</v>
          </cell>
          <cell r="AS727">
            <v>0</v>
          </cell>
          <cell r="AT727">
            <v>0</v>
          </cell>
          <cell r="AU727">
            <v>0</v>
          </cell>
          <cell r="AV727">
            <v>0</v>
          </cell>
          <cell r="AW727">
            <v>0</v>
          </cell>
          <cell r="AX727">
            <v>0</v>
          </cell>
          <cell r="AY727">
            <v>0</v>
          </cell>
          <cell r="AZ727">
            <v>0</v>
          </cell>
          <cell r="BA727" t="str">
            <v>DATA</v>
          </cell>
        </row>
        <row r="728">
          <cell r="A728" t="str">
            <v>100</v>
          </cell>
          <cell r="B728" t="str">
            <v>REMUNERACIONES</v>
          </cell>
          <cell r="C728" t="str">
            <v>COMISIONES POR VENTAS</v>
          </cell>
          <cell r="D728" t="str">
            <v>009</v>
          </cell>
          <cell r="E728">
            <v>-60690548</v>
          </cell>
          <cell r="F728">
            <v>-83352107</v>
          </cell>
          <cell r="G728">
            <v>0</v>
          </cell>
          <cell r="H728">
            <v>0</v>
          </cell>
          <cell r="I728">
            <v>0</v>
          </cell>
          <cell r="J728">
            <v>0</v>
          </cell>
          <cell r="K728">
            <v>0</v>
          </cell>
          <cell r="L728">
            <v>0</v>
          </cell>
          <cell r="M728">
            <v>0</v>
          </cell>
          <cell r="N728">
            <v>0</v>
          </cell>
          <cell r="O728">
            <v>0</v>
          </cell>
          <cell r="P728">
            <v>0</v>
          </cell>
          <cell r="Q728">
            <v>0</v>
          </cell>
          <cell r="R728">
            <v>0</v>
          </cell>
          <cell r="S728">
            <v>0</v>
          </cell>
          <cell r="T728">
            <v>0</v>
          </cell>
          <cell r="U728">
            <v>0</v>
          </cell>
          <cell r="V728">
            <v>0</v>
          </cell>
          <cell r="W728">
            <v>0</v>
          </cell>
          <cell r="X728">
            <v>0</v>
          </cell>
          <cell r="Y728">
            <v>0</v>
          </cell>
          <cell r="Z728">
            <v>0</v>
          </cell>
          <cell r="AA728">
            <v>0</v>
          </cell>
          <cell r="AB728">
            <v>0</v>
          </cell>
          <cell r="AC728">
            <v>0</v>
          </cell>
          <cell r="AD728">
            <v>0</v>
          </cell>
          <cell r="AE728">
            <v>0</v>
          </cell>
          <cell r="AF728">
            <v>0</v>
          </cell>
          <cell r="AG728">
            <v>0</v>
          </cell>
          <cell r="AH728">
            <v>0</v>
          </cell>
          <cell r="AI728">
            <v>0</v>
          </cell>
          <cell r="AJ728">
            <v>0</v>
          </cell>
          <cell r="AK728">
            <v>0</v>
          </cell>
          <cell r="AL728">
            <v>0</v>
          </cell>
          <cell r="AM728">
            <v>0</v>
          </cell>
          <cell r="AN728">
            <v>0</v>
          </cell>
          <cell r="AO728">
            <v>0</v>
          </cell>
          <cell r="AP728">
            <v>0</v>
          </cell>
          <cell r="AQ728">
            <v>0</v>
          </cell>
          <cell r="AR728">
            <v>0</v>
          </cell>
          <cell r="AS728">
            <v>0</v>
          </cell>
          <cell r="AT728">
            <v>0</v>
          </cell>
          <cell r="AU728">
            <v>0</v>
          </cell>
          <cell r="AV728">
            <v>0</v>
          </cell>
          <cell r="AW728">
            <v>0</v>
          </cell>
          <cell r="AX728">
            <v>0</v>
          </cell>
          <cell r="AY728">
            <v>0</v>
          </cell>
          <cell r="AZ728">
            <v>0</v>
          </cell>
          <cell r="BA728" t="str">
            <v>EMPRE</v>
          </cell>
        </row>
        <row r="729">
          <cell r="A729" t="str">
            <v>100</v>
          </cell>
          <cell r="B729" t="str">
            <v>REMUNERACIONES</v>
          </cell>
          <cell r="C729" t="str">
            <v>COMISIONES POR VENTAS</v>
          </cell>
          <cell r="D729" t="str">
            <v>009</v>
          </cell>
          <cell r="E729">
            <v>-1772819</v>
          </cell>
          <cell r="F729">
            <v>-1300980</v>
          </cell>
          <cell r="G729">
            <v>0</v>
          </cell>
          <cell r="H729">
            <v>0</v>
          </cell>
          <cell r="I729">
            <v>0</v>
          </cell>
          <cell r="J729">
            <v>0</v>
          </cell>
          <cell r="K729">
            <v>0</v>
          </cell>
          <cell r="L729">
            <v>0</v>
          </cell>
          <cell r="M729">
            <v>0</v>
          </cell>
          <cell r="N729">
            <v>0</v>
          </cell>
          <cell r="O729">
            <v>0</v>
          </cell>
          <cell r="P729">
            <v>0</v>
          </cell>
          <cell r="Q729">
            <v>0</v>
          </cell>
          <cell r="R729">
            <v>0</v>
          </cell>
          <cell r="S729">
            <v>0</v>
          </cell>
          <cell r="T729">
            <v>0</v>
          </cell>
          <cell r="U729">
            <v>0</v>
          </cell>
          <cell r="V729">
            <v>0</v>
          </cell>
          <cell r="W729">
            <v>0</v>
          </cell>
          <cell r="X729">
            <v>0</v>
          </cell>
          <cell r="Y729">
            <v>0</v>
          </cell>
          <cell r="Z729">
            <v>0</v>
          </cell>
          <cell r="AA729">
            <v>0</v>
          </cell>
          <cell r="AB729">
            <v>0</v>
          </cell>
          <cell r="AC729">
            <v>0</v>
          </cell>
          <cell r="AD729">
            <v>0</v>
          </cell>
          <cell r="AE729">
            <v>0</v>
          </cell>
          <cell r="AF729">
            <v>0</v>
          </cell>
          <cell r="AG729">
            <v>0</v>
          </cell>
          <cell r="AH729">
            <v>0</v>
          </cell>
          <cell r="AI729">
            <v>0</v>
          </cell>
          <cell r="AJ729">
            <v>0</v>
          </cell>
          <cell r="AK729">
            <v>0</v>
          </cell>
          <cell r="AL729">
            <v>0</v>
          </cell>
          <cell r="AM729">
            <v>0</v>
          </cell>
          <cell r="AN729">
            <v>0</v>
          </cell>
          <cell r="AO729">
            <v>0</v>
          </cell>
          <cell r="AP729">
            <v>0</v>
          </cell>
          <cell r="AQ729">
            <v>0</v>
          </cell>
          <cell r="AR729">
            <v>0</v>
          </cell>
          <cell r="AS729">
            <v>0</v>
          </cell>
          <cell r="AT729">
            <v>0</v>
          </cell>
          <cell r="AU729">
            <v>-3390012</v>
          </cell>
          <cell r="AV729">
            <v>-6390318</v>
          </cell>
          <cell r="AW729">
            <v>-4576974</v>
          </cell>
          <cell r="AX729">
            <v>-1889738</v>
          </cell>
          <cell r="AY729">
            <v>-1942536</v>
          </cell>
          <cell r="AZ729">
            <v>-3823626</v>
          </cell>
          <cell r="BA729" t="str">
            <v>INFOE</v>
          </cell>
        </row>
        <row r="730">
          <cell r="A730" t="str">
            <v>100</v>
          </cell>
          <cell r="B730" t="str">
            <v>REMUNERACIONES</v>
          </cell>
          <cell r="C730" t="str">
            <v>COMISIONES POR VENTAS</v>
          </cell>
          <cell r="D730" t="str">
            <v>009</v>
          </cell>
          <cell r="E730">
            <v>0</v>
          </cell>
          <cell r="F730">
            <v>0</v>
          </cell>
          <cell r="G730">
            <v>0</v>
          </cell>
          <cell r="H730">
            <v>0</v>
          </cell>
          <cell r="I730">
            <v>0</v>
          </cell>
          <cell r="J730">
            <v>0</v>
          </cell>
          <cell r="K730">
            <v>0</v>
          </cell>
          <cell r="L730">
            <v>0</v>
          </cell>
          <cell r="M730">
            <v>0</v>
          </cell>
          <cell r="N730">
            <v>0</v>
          </cell>
          <cell r="O730">
            <v>0</v>
          </cell>
          <cell r="P730">
            <v>0</v>
          </cell>
          <cell r="Q730">
            <v>0</v>
          </cell>
          <cell r="R730">
            <v>0</v>
          </cell>
          <cell r="S730">
            <v>0</v>
          </cell>
          <cell r="T730">
            <v>0</v>
          </cell>
          <cell r="U730">
            <v>0</v>
          </cell>
          <cell r="V730">
            <v>0</v>
          </cell>
          <cell r="W730">
            <v>0</v>
          </cell>
          <cell r="X730">
            <v>0</v>
          </cell>
          <cell r="Y730">
            <v>0</v>
          </cell>
          <cell r="Z730">
            <v>0</v>
          </cell>
          <cell r="AA730">
            <v>0</v>
          </cell>
          <cell r="AB730">
            <v>0</v>
          </cell>
          <cell r="AC730">
            <v>0</v>
          </cell>
          <cell r="AD730">
            <v>0</v>
          </cell>
          <cell r="AE730">
            <v>0</v>
          </cell>
          <cell r="AF730">
            <v>0</v>
          </cell>
          <cell r="AG730">
            <v>0</v>
          </cell>
          <cell r="AH730">
            <v>0</v>
          </cell>
          <cell r="AI730">
            <v>0</v>
          </cell>
          <cell r="AJ730">
            <v>0</v>
          </cell>
          <cell r="AK730">
            <v>0</v>
          </cell>
          <cell r="AL730">
            <v>0</v>
          </cell>
          <cell r="AM730">
            <v>0</v>
          </cell>
          <cell r="AN730">
            <v>0</v>
          </cell>
          <cell r="AO730">
            <v>0</v>
          </cell>
          <cell r="AP730">
            <v>0</v>
          </cell>
          <cell r="AQ730">
            <v>0</v>
          </cell>
          <cell r="AR730">
            <v>0</v>
          </cell>
          <cell r="AS730">
            <v>0</v>
          </cell>
          <cell r="AT730">
            <v>-3153234</v>
          </cell>
          <cell r="AU730">
            <v>-5406582</v>
          </cell>
          <cell r="AV730">
            <v>-4012322</v>
          </cell>
          <cell r="AW730">
            <v>-4046796</v>
          </cell>
          <cell r="AX730">
            <v>-3159762</v>
          </cell>
          <cell r="AY730">
            <v>-2932244</v>
          </cell>
          <cell r="AZ730">
            <v>-265122</v>
          </cell>
          <cell r="BA730" t="str">
            <v>PANAL</v>
          </cell>
        </row>
        <row r="731">
          <cell r="A731" t="str">
            <v>100</v>
          </cell>
          <cell r="B731" t="str">
            <v>REMUNERACIONES</v>
          </cell>
          <cell r="C731" t="str">
            <v>COMISIONES POR VENTAS</v>
          </cell>
          <cell r="D731" t="str">
            <v>009</v>
          </cell>
          <cell r="E731">
            <v>0</v>
          </cell>
          <cell r="F731">
            <v>0</v>
          </cell>
          <cell r="G731">
            <v>0</v>
          </cell>
          <cell r="H731">
            <v>0</v>
          </cell>
          <cell r="I731">
            <v>0</v>
          </cell>
          <cell r="J731">
            <v>0</v>
          </cell>
          <cell r="K731">
            <v>0</v>
          </cell>
          <cell r="L731">
            <v>0</v>
          </cell>
          <cell r="M731">
            <v>0</v>
          </cell>
          <cell r="N731">
            <v>0</v>
          </cell>
          <cell r="O731">
            <v>0</v>
          </cell>
          <cell r="P731">
            <v>0</v>
          </cell>
          <cell r="Q731">
            <v>0</v>
          </cell>
          <cell r="R731">
            <v>0</v>
          </cell>
          <cell r="S731">
            <v>0</v>
          </cell>
          <cell r="T731">
            <v>0</v>
          </cell>
          <cell r="U731">
            <v>0</v>
          </cell>
          <cell r="V731">
            <v>0</v>
          </cell>
          <cell r="W731">
            <v>0</v>
          </cell>
          <cell r="X731">
            <v>0</v>
          </cell>
          <cell r="Y731">
            <v>0</v>
          </cell>
          <cell r="Z731">
            <v>0</v>
          </cell>
          <cell r="AA731">
            <v>0</v>
          </cell>
          <cell r="AB731">
            <v>0</v>
          </cell>
          <cell r="AC731">
            <v>-68654920</v>
          </cell>
          <cell r="AD731">
            <v>-68819691.807999983</v>
          </cell>
          <cell r="AE731">
            <v>-73066746.415109366</v>
          </cell>
          <cell r="AF731">
            <v>-75406491.496315077</v>
          </cell>
          <cell r="AG731">
            <v>-78535757.743216723</v>
          </cell>
          <cell r="AH731">
            <v>-81277754.908718407</v>
          </cell>
          <cell r="AI731">
            <v>-81570354.826389819</v>
          </cell>
          <cell r="AJ731">
            <v>-81806908.855386332</v>
          </cell>
          <cell r="AK731">
            <v>-82035968.200181395</v>
          </cell>
          <cell r="AL731">
            <v>-82282076.104781941</v>
          </cell>
          <cell r="AM731">
            <v>-82578291.578759164</v>
          </cell>
          <cell r="AN731">
            <v>-82759963.820232421</v>
          </cell>
          <cell r="AO731">
            <v>0</v>
          </cell>
          <cell r="AP731">
            <v>0</v>
          </cell>
          <cell r="AQ731">
            <v>0</v>
          </cell>
          <cell r="AR731">
            <v>0</v>
          </cell>
          <cell r="AS731">
            <v>0</v>
          </cell>
          <cell r="AT731">
            <v>0</v>
          </cell>
          <cell r="AU731">
            <v>0</v>
          </cell>
          <cell r="AV731">
            <v>0</v>
          </cell>
          <cell r="AW731">
            <v>0</v>
          </cell>
          <cell r="AX731">
            <v>0</v>
          </cell>
          <cell r="AY731">
            <v>0</v>
          </cell>
          <cell r="AZ731">
            <v>0</v>
          </cell>
          <cell r="BA731" t="str">
            <v>TDATA</v>
          </cell>
        </row>
        <row r="732">
          <cell r="A732" t="str">
            <v>100</v>
          </cell>
          <cell r="B732" t="str">
            <v>REMUNERACIONES</v>
          </cell>
          <cell r="C732" t="str">
            <v>COMISIONES POR VENTAS</v>
          </cell>
          <cell r="D732" t="str">
            <v>009</v>
          </cell>
          <cell r="E732">
            <v>-86764583</v>
          </cell>
          <cell r="F732">
            <v>-194552684</v>
          </cell>
          <cell r="G732">
            <v>0</v>
          </cell>
          <cell r="H732">
            <v>0</v>
          </cell>
          <cell r="I732">
            <v>0</v>
          </cell>
          <cell r="J732">
            <v>0</v>
          </cell>
          <cell r="K732">
            <v>0</v>
          </cell>
          <cell r="L732">
            <v>0</v>
          </cell>
          <cell r="M732">
            <v>0</v>
          </cell>
          <cell r="N732">
            <v>0</v>
          </cell>
          <cell r="O732">
            <v>0</v>
          </cell>
          <cell r="P732">
            <v>0</v>
          </cell>
          <cell r="Q732">
            <v>0</v>
          </cell>
          <cell r="R732">
            <v>0</v>
          </cell>
          <cell r="S732">
            <v>0</v>
          </cell>
          <cell r="T732">
            <v>0</v>
          </cell>
          <cell r="U732">
            <v>0</v>
          </cell>
          <cell r="V732">
            <v>0</v>
          </cell>
          <cell r="W732">
            <v>0</v>
          </cell>
          <cell r="X732">
            <v>0</v>
          </cell>
          <cell r="Y732">
            <v>0</v>
          </cell>
          <cell r="Z732">
            <v>0</v>
          </cell>
          <cell r="AA732">
            <v>0</v>
          </cell>
          <cell r="AB732">
            <v>0</v>
          </cell>
          <cell r="AC732">
            <v>-103477261.85567011</v>
          </cell>
          <cell r="AD732">
            <v>-103477261.85567011</v>
          </cell>
          <cell r="AE732">
            <v>-103477261.85567011</v>
          </cell>
          <cell r="AF732">
            <v>-103477261.85567011</v>
          </cell>
          <cell r="AG732">
            <v>-103477261.85567011</v>
          </cell>
          <cell r="AH732">
            <v>-103477261.85567011</v>
          </cell>
          <cell r="AI732">
            <v>-103477261.85567011</v>
          </cell>
          <cell r="AJ732">
            <v>-103477261.85567011</v>
          </cell>
          <cell r="AK732">
            <v>-103477261.85567011</v>
          </cell>
          <cell r="AL732">
            <v>-103477261.85567011</v>
          </cell>
          <cell r="AM732">
            <v>-103477261.85567011</v>
          </cell>
          <cell r="AN732">
            <v>-103477261.85567011</v>
          </cell>
          <cell r="AO732">
            <v>-135735678</v>
          </cell>
          <cell r="AP732">
            <v>-300826852</v>
          </cell>
          <cell r="AQ732">
            <v>4202484</v>
          </cell>
          <cell r="AR732">
            <v>-430166568</v>
          </cell>
          <cell r="AS732">
            <v>-599353386</v>
          </cell>
          <cell r="AT732">
            <v>-428776602</v>
          </cell>
          <cell r="AU732">
            <v>-337439082</v>
          </cell>
          <cell r="AV732">
            <v>-308715878</v>
          </cell>
          <cell r="AW732">
            <v>-322115354</v>
          </cell>
          <cell r="AX732">
            <v>-214249334</v>
          </cell>
          <cell r="AY732">
            <v>-73186262</v>
          </cell>
          <cell r="AZ732">
            <v>-558414600</v>
          </cell>
          <cell r="BA732" t="str">
            <v>TEMPR</v>
          </cell>
        </row>
        <row r="733">
          <cell r="A733" t="str">
            <v>100</v>
          </cell>
          <cell r="B733" t="str">
            <v>REMUNERACIONES</v>
          </cell>
          <cell r="C733" t="str">
            <v>FONDO INDEMNIZACION</v>
          </cell>
          <cell r="D733" t="str">
            <v>010</v>
          </cell>
          <cell r="E733">
            <v>320132</v>
          </cell>
          <cell r="F733">
            <v>320132</v>
          </cell>
          <cell r="G733">
            <v>0</v>
          </cell>
          <cell r="H733">
            <v>0</v>
          </cell>
          <cell r="I733">
            <v>0</v>
          </cell>
          <cell r="J733">
            <v>0</v>
          </cell>
          <cell r="K733">
            <v>0</v>
          </cell>
          <cell r="L733">
            <v>0</v>
          </cell>
          <cell r="M733">
            <v>0</v>
          </cell>
          <cell r="N733">
            <v>0</v>
          </cell>
          <cell r="O733">
            <v>0</v>
          </cell>
          <cell r="P733">
            <v>0</v>
          </cell>
          <cell r="Q733">
            <v>0</v>
          </cell>
          <cell r="R733">
            <v>0</v>
          </cell>
          <cell r="S733">
            <v>0</v>
          </cell>
          <cell r="T733">
            <v>0</v>
          </cell>
          <cell r="U733">
            <v>0</v>
          </cell>
          <cell r="V733">
            <v>0</v>
          </cell>
          <cell r="W733">
            <v>0</v>
          </cell>
          <cell r="X733">
            <v>0</v>
          </cell>
          <cell r="Y733">
            <v>0</v>
          </cell>
          <cell r="Z733">
            <v>0</v>
          </cell>
          <cell r="AA733">
            <v>0</v>
          </cell>
          <cell r="AB733">
            <v>0</v>
          </cell>
          <cell r="AC733">
            <v>0</v>
          </cell>
          <cell r="AD733">
            <v>0</v>
          </cell>
          <cell r="AE733">
            <v>0</v>
          </cell>
          <cell r="AF733">
            <v>0</v>
          </cell>
          <cell r="AG733">
            <v>0</v>
          </cell>
          <cell r="AH733">
            <v>0</v>
          </cell>
          <cell r="AI733">
            <v>0</v>
          </cell>
          <cell r="AJ733">
            <v>0</v>
          </cell>
          <cell r="AK733">
            <v>0</v>
          </cell>
          <cell r="AL733">
            <v>0</v>
          </cell>
          <cell r="AM733">
            <v>0</v>
          </cell>
          <cell r="AN733">
            <v>0</v>
          </cell>
          <cell r="AO733">
            <v>578754</v>
          </cell>
          <cell r="AP733">
            <v>578754</v>
          </cell>
          <cell r="AQ733">
            <v>578752</v>
          </cell>
          <cell r="AR733">
            <v>0</v>
          </cell>
          <cell r="AS733">
            <v>0</v>
          </cell>
          <cell r="AT733">
            <v>0</v>
          </cell>
          <cell r="AU733">
            <v>0</v>
          </cell>
          <cell r="AV733">
            <v>0</v>
          </cell>
          <cell r="AW733">
            <v>0</v>
          </cell>
          <cell r="AX733">
            <v>0</v>
          </cell>
          <cell r="AY733">
            <v>0</v>
          </cell>
          <cell r="AZ733">
            <v>0</v>
          </cell>
          <cell r="BA733" t="str">
            <v>COMUN</v>
          </cell>
        </row>
        <row r="734">
          <cell r="A734" t="str">
            <v>100</v>
          </cell>
          <cell r="B734" t="str">
            <v>REMUNERACIONES</v>
          </cell>
          <cell r="C734" t="str">
            <v>FONDO INDEMNIZACION</v>
          </cell>
          <cell r="D734" t="str">
            <v>010</v>
          </cell>
          <cell r="E734">
            <v>52410560</v>
          </cell>
          <cell r="F734">
            <v>52410560</v>
          </cell>
          <cell r="G734">
            <v>0</v>
          </cell>
          <cell r="H734">
            <v>0</v>
          </cell>
          <cell r="I734">
            <v>0</v>
          </cell>
          <cell r="J734">
            <v>0</v>
          </cell>
          <cell r="K734">
            <v>0</v>
          </cell>
          <cell r="L734">
            <v>0</v>
          </cell>
          <cell r="M734">
            <v>0</v>
          </cell>
          <cell r="N734">
            <v>0</v>
          </cell>
          <cell r="O734">
            <v>0</v>
          </cell>
          <cell r="P734">
            <v>0</v>
          </cell>
          <cell r="Q734">
            <v>0</v>
          </cell>
          <cell r="R734">
            <v>0</v>
          </cell>
          <cell r="S734">
            <v>0</v>
          </cell>
          <cell r="T734">
            <v>0</v>
          </cell>
          <cell r="U734">
            <v>0</v>
          </cell>
          <cell r="V734">
            <v>0</v>
          </cell>
          <cell r="W734">
            <v>0</v>
          </cell>
          <cell r="X734">
            <v>0</v>
          </cell>
          <cell r="Y734">
            <v>0</v>
          </cell>
          <cell r="Z734">
            <v>0</v>
          </cell>
          <cell r="AA734">
            <v>0</v>
          </cell>
          <cell r="AB734">
            <v>0</v>
          </cell>
          <cell r="AC734">
            <v>0</v>
          </cell>
          <cell r="AD734">
            <v>0</v>
          </cell>
          <cell r="AE734">
            <v>0</v>
          </cell>
          <cell r="AF734">
            <v>0</v>
          </cell>
          <cell r="AG734">
            <v>0</v>
          </cell>
          <cell r="AH734">
            <v>0</v>
          </cell>
          <cell r="AI734">
            <v>0</v>
          </cell>
          <cell r="AJ734">
            <v>0</v>
          </cell>
          <cell r="AK734">
            <v>0</v>
          </cell>
          <cell r="AL734">
            <v>0</v>
          </cell>
          <cell r="AM734">
            <v>0</v>
          </cell>
          <cell r="AN734">
            <v>0</v>
          </cell>
          <cell r="AO734">
            <v>0</v>
          </cell>
          <cell r="AP734">
            <v>0</v>
          </cell>
          <cell r="AQ734">
            <v>0</v>
          </cell>
          <cell r="AR734">
            <v>0</v>
          </cell>
          <cell r="AS734">
            <v>0</v>
          </cell>
          <cell r="AT734">
            <v>0</v>
          </cell>
          <cell r="AU734">
            <v>0</v>
          </cell>
          <cell r="AV734">
            <v>0</v>
          </cell>
          <cell r="AW734">
            <v>0</v>
          </cell>
          <cell r="AX734">
            <v>0</v>
          </cell>
          <cell r="AY734">
            <v>0</v>
          </cell>
          <cell r="AZ734">
            <v>0</v>
          </cell>
          <cell r="BA734" t="str">
            <v>DATA</v>
          </cell>
        </row>
        <row r="735">
          <cell r="A735" t="str">
            <v>100</v>
          </cell>
          <cell r="B735" t="str">
            <v>REMUNERACIONES</v>
          </cell>
          <cell r="C735" t="str">
            <v>FONDO INDEMNIZACION</v>
          </cell>
          <cell r="D735" t="str">
            <v>010</v>
          </cell>
          <cell r="E735">
            <v>102238628</v>
          </cell>
          <cell r="F735">
            <v>102238628</v>
          </cell>
          <cell r="G735">
            <v>0</v>
          </cell>
          <cell r="H735">
            <v>0</v>
          </cell>
          <cell r="I735">
            <v>0</v>
          </cell>
          <cell r="J735">
            <v>0</v>
          </cell>
          <cell r="K735">
            <v>0</v>
          </cell>
          <cell r="L735">
            <v>0</v>
          </cell>
          <cell r="M735">
            <v>0</v>
          </cell>
          <cell r="N735">
            <v>0</v>
          </cell>
          <cell r="O735">
            <v>0</v>
          </cell>
          <cell r="P735">
            <v>0</v>
          </cell>
          <cell r="Q735">
            <v>0</v>
          </cell>
          <cell r="R735">
            <v>0</v>
          </cell>
          <cell r="S735">
            <v>0</v>
          </cell>
          <cell r="T735">
            <v>0</v>
          </cell>
          <cell r="U735">
            <v>0</v>
          </cell>
          <cell r="V735">
            <v>0</v>
          </cell>
          <cell r="W735">
            <v>0</v>
          </cell>
          <cell r="X735">
            <v>0</v>
          </cell>
          <cell r="Y735">
            <v>0</v>
          </cell>
          <cell r="Z735">
            <v>0</v>
          </cell>
          <cell r="AA735">
            <v>0</v>
          </cell>
          <cell r="AB735">
            <v>0</v>
          </cell>
          <cell r="AC735">
            <v>0</v>
          </cell>
          <cell r="AD735">
            <v>0</v>
          </cell>
          <cell r="AE735">
            <v>0</v>
          </cell>
          <cell r="AF735">
            <v>0</v>
          </cell>
          <cell r="AG735">
            <v>0</v>
          </cell>
          <cell r="AH735">
            <v>0</v>
          </cell>
          <cell r="AI735">
            <v>0</v>
          </cell>
          <cell r="AJ735">
            <v>0</v>
          </cell>
          <cell r="AK735">
            <v>0</v>
          </cell>
          <cell r="AL735">
            <v>0</v>
          </cell>
          <cell r="AM735">
            <v>0</v>
          </cell>
          <cell r="AN735">
            <v>0</v>
          </cell>
          <cell r="AO735">
            <v>0</v>
          </cell>
          <cell r="AP735">
            <v>0</v>
          </cell>
          <cell r="AQ735">
            <v>0</v>
          </cell>
          <cell r="AR735">
            <v>0</v>
          </cell>
          <cell r="AS735">
            <v>0</v>
          </cell>
          <cell r="AT735">
            <v>0</v>
          </cell>
          <cell r="AU735">
            <v>0</v>
          </cell>
          <cell r="AV735">
            <v>0</v>
          </cell>
          <cell r="AW735">
            <v>0</v>
          </cell>
          <cell r="AX735">
            <v>0</v>
          </cell>
          <cell r="AY735">
            <v>0</v>
          </cell>
          <cell r="AZ735">
            <v>0</v>
          </cell>
          <cell r="BA735" t="str">
            <v>EMPRE</v>
          </cell>
        </row>
        <row r="736">
          <cell r="A736" t="str">
            <v>100</v>
          </cell>
          <cell r="B736" t="str">
            <v>REMUNERACIONES</v>
          </cell>
          <cell r="C736" t="str">
            <v>FONDO INDEMNIZACION</v>
          </cell>
          <cell r="D736" t="str">
            <v>010</v>
          </cell>
          <cell r="E736">
            <v>6790122</v>
          </cell>
          <cell r="F736">
            <v>6790122</v>
          </cell>
          <cell r="G736">
            <v>0</v>
          </cell>
          <cell r="H736">
            <v>0</v>
          </cell>
          <cell r="I736">
            <v>0</v>
          </cell>
          <cell r="J736">
            <v>0</v>
          </cell>
          <cell r="K736">
            <v>0</v>
          </cell>
          <cell r="L736">
            <v>0</v>
          </cell>
          <cell r="M736">
            <v>0</v>
          </cell>
          <cell r="N736">
            <v>0</v>
          </cell>
          <cell r="O736">
            <v>0</v>
          </cell>
          <cell r="P736">
            <v>0</v>
          </cell>
          <cell r="Q736">
            <v>0</v>
          </cell>
          <cell r="R736">
            <v>0</v>
          </cell>
          <cell r="S736">
            <v>0</v>
          </cell>
          <cell r="T736">
            <v>0</v>
          </cell>
          <cell r="U736">
            <v>0</v>
          </cell>
          <cell r="V736">
            <v>0</v>
          </cell>
          <cell r="W736">
            <v>0</v>
          </cell>
          <cell r="X736">
            <v>0</v>
          </cell>
          <cell r="Y736">
            <v>0</v>
          </cell>
          <cell r="Z736">
            <v>0</v>
          </cell>
          <cell r="AA736">
            <v>0</v>
          </cell>
          <cell r="AB736">
            <v>0</v>
          </cell>
          <cell r="AC736">
            <v>0</v>
          </cell>
          <cell r="AD736">
            <v>0</v>
          </cell>
          <cell r="AE736">
            <v>0</v>
          </cell>
          <cell r="AF736">
            <v>0</v>
          </cell>
          <cell r="AG736">
            <v>0</v>
          </cell>
          <cell r="AH736">
            <v>0</v>
          </cell>
          <cell r="AI736">
            <v>0</v>
          </cell>
          <cell r="AJ736">
            <v>0</v>
          </cell>
          <cell r="AK736">
            <v>0</v>
          </cell>
          <cell r="AL736">
            <v>0</v>
          </cell>
          <cell r="AM736">
            <v>0</v>
          </cell>
          <cell r="AN736">
            <v>0</v>
          </cell>
          <cell r="AO736">
            <v>0</v>
          </cell>
          <cell r="AP736">
            <v>0</v>
          </cell>
          <cell r="AQ736">
            <v>0</v>
          </cell>
          <cell r="AR736">
            <v>0</v>
          </cell>
          <cell r="AS736">
            <v>0</v>
          </cell>
          <cell r="AT736">
            <v>0</v>
          </cell>
          <cell r="AU736">
            <v>0</v>
          </cell>
          <cell r="AV736">
            <v>0</v>
          </cell>
          <cell r="AW736">
            <v>0</v>
          </cell>
          <cell r="AX736">
            <v>0</v>
          </cell>
          <cell r="AY736">
            <v>0</v>
          </cell>
          <cell r="AZ736">
            <v>0</v>
          </cell>
          <cell r="BA736" t="str">
            <v>INFOE</v>
          </cell>
        </row>
        <row r="737">
          <cell r="A737" t="str">
            <v>100</v>
          </cell>
          <cell r="B737" t="str">
            <v>REMUNERACIONES</v>
          </cell>
          <cell r="C737" t="str">
            <v>FONDO INDEMNIZACION</v>
          </cell>
          <cell r="D737" t="str">
            <v>010</v>
          </cell>
          <cell r="E737">
            <v>238577</v>
          </cell>
          <cell r="F737">
            <v>238577</v>
          </cell>
          <cell r="G737">
            <v>0</v>
          </cell>
          <cell r="H737">
            <v>0</v>
          </cell>
          <cell r="I737">
            <v>0</v>
          </cell>
          <cell r="J737">
            <v>0</v>
          </cell>
          <cell r="K737">
            <v>0</v>
          </cell>
          <cell r="L737">
            <v>0</v>
          </cell>
          <cell r="M737">
            <v>0</v>
          </cell>
          <cell r="N737">
            <v>0</v>
          </cell>
          <cell r="O737">
            <v>0</v>
          </cell>
          <cell r="P737">
            <v>0</v>
          </cell>
          <cell r="Q737">
            <v>0</v>
          </cell>
          <cell r="R737">
            <v>0</v>
          </cell>
          <cell r="S737">
            <v>0</v>
          </cell>
          <cell r="T737">
            <v>0</v>
          </cell>
          <cell r="U737">
            <v>0</v>
          </cell>
          <cell r="V737">
            <v>0</v>
          </cell>
          <cell r="W737">
            <v>0</v>
          </cell>
          <cell r="X737">
            <v>0</v>
          </cell>
          <cell r="Y737">
            <v>0</v>
          </cell>
          <cell r="Z737">
            <v>0</v>
          </cell>
          <cell r="AA737">
            <v>0</v>
          </cell>
          <cell r="AB737">
            <v>0</v>
          </cell>
          <cell r="AC737">
            <v>0</v>
          </cell>
          <cell r="AD737">
            <v>0</v>
          </cell>
          <cell r="AE737">
            <v>0</v>
          </cell>
          <cell r="AF737">
            <v>0</v>
          </cell>
          <cell r="AG737">
            <v>0</v>
          </cell>
          <cell r="AH737">
            <v>0</v>
          </cell>
          <cell r="AI737">
            <v>0</v>
          </cell>
          <cell r="AJ737">
            <v>0</v>
          </cell>
          <cell r="AK737">
            <v>0</v>
          </cell>
          <cell r="AL737">
            <v>0</v>
          </cell>
          <cell r="AM737">
            <v>0</v>
          </cell>
          <cell r="AN737">
            <v>0</v>
          </cell>
          <cell r="AO737">
            <v>0</v>
          </cell>
          <cell r="AP737">
            <v>0</v>
          </cell>
          <cell r="AQ737">
            <v>0</v>
          </cell>
          <cell r="AR737">
            <v>0</v>
          </cell>
          <cell r="AS737">
            <v>0</v>
          </cell>
          <cell r="AT737">
            <v>0</v>
          </cell>
          <cell r="AU737">
            <v>0</v>
          </cell>
          <cell r="AV737">
            <v>0</v>
          </cell>
          <cell r="AW737">
            <v>0</v>
          </cell>
          <cell r="AX737">
            <v>0</v>
          </cell>
          <cell r="AY737">
            <v>0</v>
          </cell>
          <cell r="AZ737">
            <v>0</v>
          </cell>
          <cell r="BA737" t="str">
            <v>PANAL</v>
          </cell>
        </row>
        <row r="738">
          <cell r="A738" t="str">
            <v>100</v>
          </cell>
          <cell r="B738" t="str">
            <v>REMUNERACIONES</v>
          </cell>
          <cell r="C738" t="str">
            <v>FONDO INDEMNIZACION</v>
          </cell>
          <cell r="D738" t="str">
            <v>010</v>
          </cell>
          <cell r="E738">
            <v>2402340</v>
          </cell>
          <cell r="F738">
            <v>2402340</v>
          </cell>
          <cell r="G738">
            <v>0</v>
          </cell>
          <cell r="H738">
            <v>0</v>
          </cell>
          <cell r="I738">
            <v>0</v>
          </cell>
          <cell r="J738">
            <v>0</v>
          </cell>
          <cell r="K738">
            <v>0</v>
          </cell>
          <cell r="L738">
            <v>0</v>
          </cell>
          <cell r="M738">
            <v>0</v>
          </cell>
          <cell r="N738">
            <v>0</v>
          </cell>
          <cell r="O738">
            <v>0</v>
          </cell>
          <cell r="P738">
            <v>0</v>
          </cell>
          <cell r="Q738">
            <v>0</v>
          </cell>
          <cell r="R738">
            <v>0</v>
          </cell>
          <cell r="S738">
            <v>0</v>
          </cell>
          <cell r="T738">
            <v>0</v>
          </cell>
          <cell r="U738">
            <v>0</v>
          </cell>
          <cell r="V738">
            <v>0</v>
          </cell>
          <cell r="W738">
            <v>0</v>
          </cell>
          <cell r="X738">
            <v>0</v>
          </cell>
          <cell r="Y738">
            <v>0</v>
          </cell>
          <cell r="Z738">
            <v>0</v>
          </cell>
          <cell r="AA738">
            <v>0</v>
          </cell>
          <cell r="AB738">
            <v>0</v>
          </cell>
          <cell r="AC738">
            <v>59486054.437436171</v>
          </cell>
          <cell r="AD738">
            <v>59628820.968086012</v>
          </cell>
          <cell r="AE738">
            <v>59760004.374215804</v>
          </cell>
          <cell r="AF738">
            <v>0</v>
          </cell>
          <cell r="AG738">
            <v>0</v>
          </cell>
          <cell r="AH738">
            <v>0</v>
          </cell>
          <cell r="AI738">
            <v>0</v>
          </cell>
          <cell r="AJ738">
            <v>0</v>
          </cell>
          <cell r="AK738">
            <v>0</v>
          </cell>
          <cell r="AL738">
            <v>0</v>
          </cell>
          <cell r="AM738">
            <v>0</v>
          </cell>
          <cell r="AN738">
            <v>0</v>
          </cell>
          <cell r="AO738">
            <v>3849652</v>
          </cell>
          <cell r="AP738">
            <v>3849652</v>
          </cell>
          <cell r="AQ738">
            <v>3849654</v>
          </cell>
          <cell r="AR738">
            <v>0</v>
          </cell>
          <cell r="AS738">
            <v>0</v>
          </cell>
          <cell r="AT738">
            <v>0</v>
          </cell>
          <cell r="AU738">
            <v>0</v>
          </cell>
          <cell r="AV738">
            <v>0</v>
          </cell>
          <cell r="AW738">
            <v>0</v>
          </cell>
          <cell r="AX738">
            <v>0</v>
          </cell>
          <cell r="AY738">
            <v>0</v>
          </cell>
          <cell r="AZ738">
            <v>0</v>
          </cell>
          <cell r="BA738" t="str">
            <v>TDATA</v>
          </cell>
        </row>
        <row r="739">
          <cell r="A739" t="str">
            <v>100</v>
          </cell>
          <cell r="B739" t="str">
            <v>REMUNERACIONES</v>
          </cell>
          <cell r="C739" t="str">
            <v>FONDO INDEMNIZACION</v>
          </cell>
          <cell r="D739" t="str">
            <v>010</v>
          </cell>
          <cell r="E739">
            <v>154649188</v>
          </cell>
          <cell r="F739">
            <v>154649188</v>
          </cell>
          <cell r="G739">
            <v>0</v>
          </cell>
          <cell r="H739">
            <v>0</v>
          </cell>
          <cell r="I739">
            <v>0</v>
          </cell>
          <cell r="J739">
            <v>0</v>
          </cell>
          <cell r="K739">
            <v>0</v>
          </cell>
          <cell r="L739">
            <v>0</v>
          </cell>
          <cell r="M739">
            <v>0</v>
          </cell>
          <cell r="N739">
            <v>0</v>
          </cell>
          <cell r="O739">
            <v>0</v>
          </cell>
          <cell r="P739">
            <v>0</v>
          </cell>
          <cell r="Q739">
            <v>0</v>
          </cell>
          <cell r="R739">
            <v>0</v>
          </cell>
          <cell r="S739">
            <v>0</v>
          </cell>
          <cell r="T739">
            <v>0</v>
          </cell>
          <cell r="U739">
            <v>0</v>
          </cell>
          <cell r="V739">
            <v>0</v>
          </cell>
          <cell r="W739">
            <v>0</v>
          </cell>
          <cell r="X739">
            <v>0</v>
          </cell>
          <cell r="Y739">
            <v>0</v>
          </cell>
          <cell r="Z739">
            <v>0</v>
          </cell>
          <cell r="AA739">
            <v>0</v>
          </cell>
          <cell r="AB739">
            <v>0</v>
          </cell>
          <cell r="AC739">
            <v>129049695.06666666</v>
          </cell>
          <cell r="AD739">
            <v>129049695.06666666</v>
          </cell>
          <cell r="AE739">
            <v>129049695.06666666</v>
          </cell>
          <cell r="AF739">
            <v>0</v>
          </cell>
          <cell r="AG739">
            <v>0</v>
          </cell>
          <cell r="AH739">
            <v>0</v>
          </cell>
          <cell r="AI739">
            <v>0</v>
          </cell>
          <cell r="AJ739">
            <v>0</v>
          </cell>
          <cell r="AK739">
            <v>0</v>
          </cell>
          <cell r="AL739">
            <v>0</v>
          </cell>
          <cell r="AM739">
            <v>0</v>
          </cell>
          <cell r="AN739">
            <v>0</v>
          </cell>
          <cell r="AO739">
            <v>335501364</v>
          </cell>
          <cell r="AP739">
            <v>347323088</v>
          </cell>
          <cell r="AQ739">
            <v>363820540</v>
          </cell>
          <cell r="AR739">
            <v>-4675728</v>
          </cell>
          <cell r="AS739">
            <v>0</v>
          </cell>
          <cell r="AT739">
            <v>0</v>
          </cell>
          <cell r="AU739">
            <v>0</v>
          </cell>
          <cell r="AV739">
            <v>-4326708</v>
          </cell>
          <cell r="AW739">
            <v>0</v>
          </cell>
          <cell r="AX739">
            <v>0</v>
          </cell>
          <cell r="AY739">
            <v>0</v>
          </cell>
          <cell r="AZ739">
            <v>0</v>
          </cell>
          <cell r="BA739" t="str">
            <v>TEMPR</v>
          </cell>
        </row>
        <row r="740">
          <cell r="A740" t="str">
            <v>100</v>
          </cell>
          <cell r="B740" t="str">
            <v>REMUNERACIONES</v>
          </cell>
          <cell r="C740" t="str">
            <v>GRATIFICACION LEGAL</v>
          </cell>
          <cell r="D740" t="str">
            <v>013</v>
          </cell>
          <cell r="E740">
            <v>-47046</v>
          </cell>
          <cell r="F740">
            <v>-47046</v>
          </cell>
          <cell r="G740">
            <v>0</v>
          </cell>
          <cell r="H740">
            <v>0</v>
          </cell>
          <cell r="I740">
            <v>0</v>
          </cell>
          <cell r="J740">
            <v>0</v>
          </cell>
          <cell r="K740">
            <v>0</v>
          </cell>
          <cell r="L740">
            <v>0</v>
          </cell>
          <cell r="M740">
            <v>0</v>
          </cell>
          <cell r="N740">
            <v>0</v>
          </cell>
          <cell r="O740">
            <v>0</v>
          </cell>
          <cell r="P740">
            <v>0</v>
          </cell>
          <cell r="Q740">
            <v>0</v>
          </cell>
          <cell r="R740">
            <v>0</v>
          </cell>
          <cell r="S740">
            <v>0</v>
          </cell>
          <cell r="T740">
            <v>0</v>
          </cell>
          <cell r="U740">
            <v>0</v>
          </cell>
          <cell r="V740">
            <v>0</v>
          </cell>
          <cell r="W740">
            <v>0</v>
          </cell>
          <cell r="X740">
            <v>0</v>
          </cell>
          <cell r="Y740">
            <v>0</v>
          </cell>
          <cell r="Z740">
            <v>0</v>
          </cell>
          <cell r="AA740">
            <v>0</v>
          </cell>
          <cell r="AB740">
            <v>0</v>
          </cell>
          <cell r="AC740">
            <v>0</v>
          </cell>
          <cell r="AD740">
            <v>0</v>
          </cell>
          <cell r="AE740">
            <v>0</v>
          </cell>
          <cell r="AF740">
            <v>0</v>
          </cell>
          <cell r="AG740">
            <v>0</v>
          </cell>
          <cell r="AH740">
            <v>0</v>
          </cell>
          <cell r="AI740">
            <v>0</v>
          </cell>
          <cell r="AJ740">
            <v>0</v>
          </cell>
          <cell r="AK740">
            <v>0</v>
          </cell>
          <cell r="AL740">
            <v>0</v>
          </cell>
          <cell r="AM740">
            <v>0</v>
          </cell>
          <cell r="AN740">
            <v>0</v>
          </cell>
          <cell r="AO740">
            <v>-771242</v>
          </cell>
          <cell r="AP740">
            <v>-771242</v>
          </cell>
          <cell r="AQ740">
            <v>-774944</v>
          </cell>
          <cell r="AR740">
            <v>-774944</v>
          </cell>
          <cell r="AS740">
            <v>-774944</v>
          </cell>
          <cell r="AT740">
            <v>-774944</v>
          </cell>
          <cell r="AU740">
            <v>-774944</v>
          </cell>
          <cell r="AV740">
            <v>-93716</v>
          </cell>
          <cell r="AW740">
            <v>-93716</v>
          </cell>
          <cell r="AX740">
            <v>-93716</v>
          </cell>
          <cell r="AY740">
            <v>-93716</v>
          </cell>
          <cell r="AZ740">
            <v>-94092</v>
          </cell>
          <cell r="BA740" t="str">
            <v>COMUN</v>
          </cell>
        </row>
        <row r="741">
          <cell r="A741" t="str">
            <v>100</v>
          </cell>
          <cell r="B741" t="str">
            <v>REMUNERACIONES</v>
          </cell>
          <cell r="C741" t="str">
            <v>GRATIFICACION LEGAL</v>
          </cell>
          <cell r="D741" t="str">
            <v>013</v>
          </cell>
          <cell r="E741">
            <v>-9006402</v>
          </cell>
          <cell r="F741">
            <v>-9316800</v>
          </cell>
          <cell r="G741">
            <v>0</v>
          </cell>
          <cell r="H741">
            <v>0</v>
          </cell>
          <cell r="I741">
            <v>0</v>
          </cell>
          <cell r="J741">
            <v>0</v>
          </cell>
          <cell r="K741">
            <v>0</v>
          </cell>
          <cell r="L741">
            <v>0</v>
          </cell>
          <cell r="M741">
            <v>0</v>
          </cell>
          <cell r="N741">
            <v>0</v>
          </cell>
          <cell r="O741">
            <v>0</v>
          </cell>
          <cell r="P741">
            <v>0</v>
          </cell>
          <cell r="Q741">
            <v>0</v>
          </cell>
          <cell r="R741">
            <v>0</v>
          </cell>
          <cell r="S741">
            <v>0</v>
          </cell>
          <cell r="T741">
            <v>0</v>
          </cell>
          <cell r="U741">
            <v>0</v>
          </cell>
          <cell r="V741">
            <v>0</v>
          </cell>
          <cell r="W741">
            <v>0</v>
          </cell>
          <cell r="X741">
            <v>0</v>
          </cell>
          <cell r="Y741">
            <v>0</v>
          </cell>
          <cell r="Z741">
            <v>0</v>
          </cell>
          <cell r="AA741">
            <v>0</v>
          </cell>
          <cell r="AB741">
            <v>0</v>
          </cell>
          <cell r="AC741">
            <v>0</v>
          </cell>
          <cell r="AD741">
            <v>0</v>
          </cell>
          <cell r="AE741">
            <v>0</v>
          </cell>
          <cell r="AF741">
            <v>0</v>
          </cell>
          <cell r="AG741">
            <v>0</v>
          </cell>
          <cell r="AH741">
            <v>0</v>
          </cell>
          <cell r="AI741">
            <v>0</v>
          </cell>
          <cell r="AJ741">
            <v>0</v>
          </cell>
          <cell r="AK741">
            <v>0</v>
          </cell>
          <cell r="AL741">
            <v>0</v>
          </cell>
          <cell r="AM741">
            <v>0</v>
          </cell>
          <cell r="AN741">
            <v>0</v>
          </cell>
          <cell r="AO741">
            <v>0</v>
          </cell>
          <cell r="AP741">
            <v>0</v>
          </cell>
          <cell r="AQ741">
            <v>0</v>
          </cell>
          <cell r="AR741">
            <v>0</v>
          </cell>
          <cell r="AS741">
            <v>0</v>
          </cell>
          <cell r="AT741">
            <v>0</v>
          </cell>
          <cell r="AU741">
            <v>0</v>
          </cell>
          <cell r="AV741">
            <v>0</v>
          </cell>
          <cell r="AW741">
            <v>0</v>
          </cell>
          <cell r="AX741">
            <v>0</v>
          </cell>
          <cell r="AY741">
            <v>0</v>
          </cell>
          <cell r="AZ741">
            <v>0</v>
          </cell>
          <cell r="BA741" t="str">
            <v>DATA</v>
          </cell>
        </row>
        <row r="742">
          <cell r="A742" t="str">
            <v>100</v>
          </cell>
          <cell r="B742" t="str">
            <v>REMUNERACIONES</v>
          </cell>
          <cell r="C742" t="str">
            <v>GRATIFICACION LEGAL</v>
          </cell>
          <cell r="D742" t="str">
            <v>013</v>
          </cell>
          <cell r="E742">
            <v>-22818711</v>
          </cell>
          <cell r="F742">
            <v>-22536435</v>
          </cell>
          <cell r="G742">
            <v>0</v>
          </cell>
          <cell r="H742">
            <v>0</v>
          </cell>
          <cell r="I742">
            <v>0</v>
          </cell>
          <cell r="J742">
            <v>0</v>
          </cell>
          <cell r="K742">
            <v>0</v>
          </cell>
          <cell r="L742">
            <v>0</v>
          </cell>
          <cell r="M742">
            <v>0</v>
          </cell>
          <cell r="N742">
            <v>0</v>
          </cell>
          <cell r="O742">
            <v>0</v>
          </cell>
          <cell r="P742">
            <v>0</v>
          </cell>
          <cell r="Q742">
            <v>0</v>
          </cell>
          <cell r="R742">
            <v>0</v>
          </cell>
          <cell r="S742">
            <v>0</v>
          </cell>
          <cell r="T742">
            <v>0</v>
          </cell>
          <cell r="U742">
            <v>0</v>
          </cell>
          <cell r="V742">
            <v>0</v>
          </cell>
          <cell r="W742">
            <v>0</v>
          </cell>
          <cell r="X742">
            <v>0</v>
          </cell>
          <cell r="Y742">
            <v>0</v>
          </cell>
          <cell r="Z742">
            <v>0</v>
          </cell>
          <cell r="AA742">
            <v>0</v>
          </cell>
          <cell r="AB742">
            <v>0</v>
          </cell>
          <cell r="AC742">
            <v>0</v>
          </cell>
          <cell r="AD742">
            <v>0</v>
          </cell>
          <cell r="AE742">
            <v>0</v>
          </cell>
          <cell r="AF742">
            <v>0</v>
          </cell>
          <cell r="AG742">
            <v>0</v>
          </cell>
          <cell r="AH742">
            <v>0</v>
          </cell>
          <cell r="AI742">
            <v>0</v>
          </cell>
          <cell r="AJ742">
            <v>0</v>
          </cell>
          <cell r="AK742">
            <v>0</v>
          </cell>
          <cell r="AL742">
            <v>0</v>
          </cell>
          <cell r="AM742">
            <v>0</v>
          </cell>
          <cell r="AN742">
            <v>0</v>
          </cell>
          <cell r="AO742">
            <v>0</v>
          </cell>
          <cell r="AP742">
            <v>0</v>
          </cell>
          <cell r="AQ742">
            <v>0</v>
          </cell>
          <cell r="AR742">
            <v>0</v>
          </cell>
          <cell r="AS742">
            <v>0</v>
          </cell>
          <cell r="AT742">
            <v>0</v>
          </cell>
          <cell r="AU742">
            <v>0</v>
          </cell>
          <cell r="AV742">
            <v>0</v>
          </cell>
          <cell r="AW742">
            <v>0</v>
          </cell>
          <cell r="AX742">
            <v>0</v>
          </cell>
          <cell r="AY742">
            <v>0</v>
          </cell>
          <cell r="AZ742">
            <v>0</v>
          </cell>
          <cell r="BA742" t="str">
            <v>EMPRE</v>
          </cell>
        </row>
        <row r="743">
          <cell r="A743" t="str">
            <v>100</v>
          </cell>
          <cell r="B743" t="str">
            <v>REMUNERACIONES</v>
          </cell>
          <cell r="C743" t="str">
            <v>GRATIFICACION LEGAL</v>
          </cell>
          <cell r="D743" t="str">
            <v>013</v>
          </cell>
          <cell r="E743">
            <v>-2029536</v>
          </cell>
          <cell r="F743">
            <v>-1937664</v>
          </cell>
          <cell r="G743">
            <v>0</v>
          </cell>
          <cell r="H743">
            <v>0</v>
          </cell>
          <cell r="I743">
            <v>0</v>
          </cell>
          <cell r="J743">
            <v>0</v>
          </cell>
          <cell r="K743">
            <v>0</v>
          </cell>
          <cell r="L743">
            <v>0</v>
          </cell>
          <cell r="M743">
            <v>0</v>
          </cell>
          <cell r="N743">
            <v>0</v>
          </cell>
          <cell r="O743">
            <v>0</v>
          </cell>
          <cell r="P743">
            <v>0</v>
          </cell>
          <cell r="Q743">
            <v>0</v>
          </cell>
          <cell r="R743">
            <v>0</v>
          </cell>
          <cell r="S743">
            <v>0</v>
          </cell>
          <cell r="T743">
            <v>0</v>
          </cell>
          <cell r="U743">
            <v>0</v>
          </cell>
          <cell r="V743">
            <v>0</v>
          </cell>
          <cell r="W743">
            <v>0</v>
          </cell>
          <cell r="X743">
            <v>0</v>
          </cell>
          <cell r="Y743">
            <v>0</v>
          </cell>
          <cell r="Z743">
            <v>0</v>
          </cell>
          <cell r="AA743">
            <v>0</v>
          </cell>
          <cell r="AB743">
            <v>0</v>
          </cell>
          <cell r="AC743">
            <v>0</v>
          </cell>
          <cell r="AD743">
            <v>0</v>
          </cell>
          <cell r="AE743">
            <v>0</v>
          </cell>
          <cell r="AF743">
            <v>0</v>
          </cell>
          <cell r="AG743">
            <v>0</v>
          </cell>
          <cell r="AH743">
            <v>0</v>
          </cell>
          <cell r="AI743">
            <v>0</v>
          </cell>
          <cell r="AJ743">
            <v>0</v>
          </cell>
          <cell r="AK743">
            <v>0</v>
          </cell>
          <cell r="AL743">
            <v>0</v>
          </cell>
          <cell r="AM743">
            <v>0</v>
          </cell>
          <cell r="AN743">
            <v>0</v>
          </cell>
          <cell r="AO743">
            <v>0</v>
          </cell>
          <cell r="AP743">
            <v>0</v>
          </cell>
          <cell r="AQ743">
            <v>0</v>
          </cell>
          <cell r="AR743">
            <v>0</v>
          </cell>
          <cell r="AS743">
            <v>0</v>
          </cell>
          <cell r="AT743">
            <v>-4358484</v>
          </cell>
          <cell r="AU743">
            <v>-4230160</v>
          </cell>
          <cell r="AV743">
            <v>-4276218</v>
          </cell>
          <cell r="AW743">
            <v>-4131458</v>
          </cell>
          <cell r="AX743">
            <v>-3986686</v>
          </cell>
          <cell r="AY743">
            <v>-3925440</v>
          </cell>
          <cell r="AZ743">
            <v>-4008960</v>
          </cell>
          <cell r="BA743" t="str">
            <v>INFOE</v>
          </cell>
        </row>
        <row r="744">
          <cell r="A744" t="str">
            <v>100</v>
          </cell>
          <cell r="B744" t="str">
            <v>REMUNERACIONES</v>
          </cell>
          <cell r="C744" t="str">
            <v>GRATIFICACION LEGAL</v>
          </cell>
          <cell r="D744" t="str">
            <v>013</v>
          </cell>
          <cell r="E744">
            <v>-224138</v>
          </cell>
          <cell r="F744">
            <v>-288910</v>
          </cell>
          <cell r="G744">
            <v>0</v>
          </cell>
          <cell r="H744">
            <v>0</v>
          </cell>
          <cell r="I744">
            <v>0</v>
          </cell>
          <cell r="J744">
            <v>0</v>
          </cell>
          <cell r="K744">
            <v>0</v>
          </cell>
          <cell r="L744">
            <v>0</v>
          </cell>
          <cell r="M744">
            <v>0</v>
          </cell>
          <cell r="N744">
            <v>0</v>
          </cell>
          <cell r="O744">
            <v>0</v>
          </cell>
          <cell r="P744">
            <v>0</v>
          </cell>
          <cell r="Q744">
            <v>0</v>
          </cell>
          <cell r="R744">
            <v>0</v>
          </cell>
          <cell r="S744">
            <v>0</v>
          </cell>
          <cell r="T744">
            <v>0</v>
          </cell>
          <cell r="U744">
            <v>0</v>
          </cell>
          <cell r="V744">
            <v>0</v>
          </cell>
          <cell r="W744">
            <v>0</v>
          </cell>
          <cell r="X744">
            <v>0</v>
          </cell>
          <cell r="Y744">
            <v>0</v>
          </cell>
          <cell r="Z744">
            <v>0</v>
          </cell>
          <cell r="AA744">
            <v>0</v>
          </cell>
          <cell r="AB744">
            <v>0</v>
          </cell>
          <cell r="AC744">
            <v>0</v>
          </cell>
          <cell r="AD744">
            <v>0</v>
          </cell>
          <cell r="AE744">
            <v>0</v>
          </cell>
          <cell r="AF744">
            <v>0</v>
          </cell>
          <cell r="AG744">
            <v>0</v>
          </cell>
          <cell r="AH744">
            <v>0</v>
          </cell>
          <cell r="AI744">
            <v>0</v>
          </cell>
          <cell r="AJ744">
            <v>0</v>
          </cell>
          <cell r="AK744">
            <v>0</v>
          </cell>
          <cell r="AL744">
            <v>0</v>
          </cell>
          <cell r="AM744">
            <v>0</v>
          </cell>
          <cell r="AN744">
            <v>0</v>
          </cell>
          <cell r="AO744">
            <v>-3148666</v>
          </cell>
          <cell r="AP744">
            <v>-3102466</v>
          </cell>
          <cell r="AQ744">
            <v>-2375752</v>
          </cell>
          <cell r="AR744">
            <v>-3137666</v>
          </cell>
          <cell r="AS744">
            <v>-1630820</v>
          </cell>
          <cell r="AT744">
            <v>-1871860</v>
          </cell>
          <cell r="AU744">
            <v>-1558036</v>
          </cell>
          <cell r="AV744">
            <v>-1728858</v>
          </cell>
          <cell r="AW744">
            <v>-1617506</v>
          </cell>
          <cell r="AX744">
            <v>-1614718</v>
          </cell>
          <cell r="AY744">
            <v>-1758596</v>
          </cell>
          <cell r="AZ744">
            <v>-475120</v>
          </cell>
          <cell r="BA744" t="str">
            <v>PANAL</v>
          </cell>
        </row>
        <row r="745">
          <cell r="A745" t="str">
            <v>100</v>
          </cell>
          <cell r="B745" t="str">
            <v>REMUNERACIONES</v>
          </cell>
          <cell r="C745" t="str">
            <v>GRATIFICACION LEGAL</v>
          </cell>
          <cell r="D745" t="str">
            <v>013</v>
          </cell>
          <cell r="E745">
            <v>-227767</v>
          </cell>
          <cell r="F745">
            <v>-188184</v>
          </cell>
          <cell r="G745">
            <v>0</v>
          </cell>
          <cell r="H745">
            <v>0</v>
          </cell>
          <cell r="I745">
            <v>0</v>
          </cell>
          <cell r="J745">
            <v>0</v>
          </cell>
          <cell r="K745">
            <v>0</v>
          </cell>
          <cell r="L745">
            <v>0</v>
          </cell>
          <cell r="M745">
            <v>0</v>
          </cell>
          <cell r="N745">
            <v>0</v>
          </cell>
          <cell r="O745">
            <v>0</v>
          </cell>
          <cell r="P745">
            <v>0</v>
          </cell>
          <cell r="Q745">
            <v>0</v>
          </cell>
          <cell r="R745">
            <v>0</v>
          </cell>
          <cell r="S745">
            <v>0</v>
          </cell>
          <cell r="T745">
            <v>0</v>
          </cell>
          <cell r="U745">
            <v>0</v>
          </cell>
          <cell r="V745">
            <v>0</v>
          </cell>
          <cell r="W745">
            <v>0</v>
          </cell>
          <cell r="X745">
            <v>0</v>
          </cell>
          <cell r="Y745">
            <v>0</v>
          </cell>
          <cell r="Z745">
            <v>0</v>
          </cell>
          <cell r="AA745">
            <v>0</v>
          </cell>
          <cell r="AB745">
            <v>0</v>
          </cell>
          <cell r="AC745">
            <v>-11275078.709677421</v>
          </cell>
          <cell r="AD745">
            <v>-11302138.898580644</v>
          </cell>
          <cell r="AE745">
            <v>-11800838.323052078</v>
          </cell>
          <cell r="AF745">
            <v>-12085216.625853647</v>
          </cell>
          <cell r="AG745">
            <v>-12457829.652251508</v>
          </cell>
          <cell r="AH745">
            <v>-15342664.023469191</v>
          </cell>
          <cell r="AI745">
            <v>-15397897.613953684</v>
          </cell>
          <cell r="AJ745">
            <v>-15442551.517034147</v>
          </cell>
          <cell r="AK745">
            <v>-15485790.661281841</v>
          </cell>
          <cell r="AL745">
            <v>-15532248.033265686</v>
          </cell>
          <cell r="AM745">
            <v>-15588164.126185441</v>
          </cell>
          <cell r="AN745">
            <v>-15622458.08726305</v>
          </cell>
          <cell r="AO745">
            <v>-554162</v>
          </cell>
          <cell r="AP745">
            <v>-554162</v>
          </cell>
          <cell r="AQ745">
            <v>-554162</v>
          </cell>
          <cell r="AR745">
            <v>-633328</v>
          </cell>
          <cell r="AS745">
            <v>-919122</v>
          </cell>
          <cell r="AT745">
            <v>-490830</v>
          </cell>
          <cell r="AU745">
            <v>-474996</v>
          </cell>
          <cell r="AV745">
            <v>-518646</v>
          </cell>
          <cell r="AW745">
            <v>-518646</v>
          </cell>
          <cell r="AX745">
            <v>-439480</v>
          </cell>
          <cell r="AY745">
            <v>-454030</v>
          </cell>
          <cell r="AZ745">
            <v>-455534</v>
          </cell>
          <cell r="BA745" t="str">
            <v>TDATA</v>
          </cell>
        </row>
        <row r="746">
          <cell r="A746" t="str">
            <v>100</v>
          </cell>
          <cell r="B746" t="str">
            <v>REMUNERACIONES</v>
          </cell>
          <cell r="C746" t="str">
            <v>GRATIFICACION LEGAL</v>
          </cell>
          <cell r="D746" t="str">
            <v>013</v>
          </cell>
          <cell r="E746">
            <v>0</v>
          </cell>
          <cell r="F746">
            <v>0</v>
          </cell>
          <cell r="G746">
            <v>0</v>
          </cell>
          <cell r="H746">
            <v>0</v>
          </cell>
          <cell r="I746">
            <v>0</v>
          </cell>
          <cell r="J746">
            <v>0</v>
          </cell>
          <cell r="K746">
            <v>0</v>
          </cell>
          <cell r="L746">
            <v>0</v>
          </cell>
          <cell r="M746">
            <v>0</v>
          </cell>
          <cell r="N746">
            <v>0</v>
          </cell>
          <cell r="O746">
            <v>0</v>
          </cell>
          <cell r="P746">
            <v>0</v>
          </cell>
          <cell r="Q746">
            <v>0</v>
          </cell>
          <cell r="R746">
            <v>0</v>
          </cell>
          <cell r="S746">
            <v>0</v>
          </cell>
          <cell r="T746">
            <v>0</v>
          </cell>
          <cell r="U746">
            <v>0</v>
          </cell>
          <cell r="V746">
            <v>0</v>
          </cell>
          <cell r="W746">
            <v>0</v>
          </cell>
          <cell r="X746">
            <v>0</v>
          </cell>
          <cell r="Y746">
            <v>0</v>
          </cell>
          <cell r="Z746">
            <v>0</v>
          </cell>
          <cell r="AA746">
            <v>0</v>
          </cell>
          <cell r="AB746">
            <v>0</v>
          </cell>
          <cell r="AC746">
            <v>0</v>
          </cell>
          <cell r="AD746">
            <v>0</v>
          </cell>
          <cell r="AE746">
            <v>0</v>
          </cell>
          <cell r="AF746">
            <v>0</v>
          </cell>
          <cell r="AG746">
            <v>0</v>
          </cell>
          <cell r="AH746">
            <v>0</v>
          </cell>
          <cell r="AI746">
            <v>0</v>
          </cell>
          <cell r="AJ746">
            <v>0</v>
          </cell>
          <cell r="AK746">
            <v>0</v>
          </cell>
          <cell r="AL746">
            <v>0</v>
          </cell>
          <cell r="AM746">
            <v>0</v>
          </cell>
          <cell r="AN746">
            <v>0</v>
          </cell>
          <cell r="AO746">
            <v>0</v>
          </cell>
          <cell r="AP746">
            <v>0</v>
          </cell>
          <cell r="AQ746">
            <v>0</v>
          </cell>
          <cell r="AR746">
            <v>0</v>
          </cell>
          <cell r="AS746">
            <v>-1749146</v>
          </cell>
          <cell r="AT746">
            <v>0</v>
          </cell>
          <cell r="AU746">
            <v>0</v>
          </cell>
          <cell r="AV746">
            <v>0</v>
          </cell>
          <cell r="AW746">
            <v>0</v>
          </cell>
          <cell r="AX746">
            <v>0</v>
          </cell>
          <cell r="AY746">
            <v>0</v>
          </cell>
          <cell r="AZ746">
            <v>0</v>
          </cell>
          <cell r="BA746" t="str">
            <v>TDCTA</v>
          </cell>
        </row>
        <row r="747">
          <cell r="A747" t="str">
            <v>100</v>
          </cell>
          <cell r="B747" t="str">
            <v>REMUNERACIONES</v>
          </cell>
          <cell r="C747" t="str">
            <v>GRATIFICACION LEGAL</v>
          </cell>
          <cell r="D747" t="str">
            <v>013</v>
          </cell>
          <cell r="E747">
            <v>-402000</v>
          </cell>
          <cell r="F747">
            <v>-407629</v>
          </cell>
          <cell r="G747">
            <v>0</v>
          </cell>
          <cell r="H747">
            <v>0</v>
          </cell>
          <cell r="I747">
            <v>0</v>
          </cell>
          <cell r="J747">
            <v>0</v>
          </cell>
          <cell r="K747">
            <v>0</v>
          </cell>
          <cell r="L747">
            <v>0</v>
          </cell>
          <cell r="M747">
            <v>0</v>
          </cell>
          <cell r="N747">
            <v>0</v>
          </cell>
          <cell r="O747">
            <v>0</v>
          </cell>
          <cell r="P747">
            <v>0</v>
          </cell>
          <cell r="Q747">
            <v>0</v>
          </cell>
          <cell r="R747">
            <v>0</v>
          </cell>
          <cell r="S747">
            <v>0</v>
          </cell>
          <cell r="T747">
            <v>0</v>
          </cell>
          <cell r="U747">
            <v>0</v>
          </cell>
          <cell r="V747">
            <v>0</v>
          </cell>
          <cell r="W747">
            <v>0</v>
          </cell>
          <cell r="X747">
            <v>0</v>
          </cell>
          <cell r="Y747">
            <v>0</v>
          </cell>
          <cell r="Z747">
            <v>0</v>
          </cell>
          <cell r="AA747">
            <v>0</v>
          </cell>
          <cell r="AB747">
            <v>0</v>
          </cell>
          <cell r="AC747">
            <v>0</v>
          </cell>
          <cell r="AD747">
            <v>0</v>
          </cell>
          <cell r="AE747">
            <v>0</v>
          </cell>
          <cell r="AF747">
            <v>0</v>
          </cell>
          <cell r="AG747">
            <v>0</v>
          </cell>
          <cell r="AH747">
            <v>0</v>
          </cell>
          <cell r="AI747">
            <v>0</v>
          </cell>
          <cell r="AJ747">
            <v>0</v>
          </cell>
          <cell r="AK747">
            <v>0</v>
          </cell>
          <cell r="AL747">
            <v>0</v>
          </cell>
          <cell r="AM747">
            <v>0</v>
          </cell>
          <cell r="AN747">
            <v>0</v>
          </cell>
          <cell r="AO747">
            <v>-8013020</v>
          </cell>
          <cell r="AP747">
            <v>-7702000</v>
          </cell>
          <cell r="AQ747">
            <v>-6214582</v>
          </cell>
          <cell r="AR747">
            <v>-6674378</v>
          </cell>
          <cell r="AS747">
            <v>-1633884</v>
          </cell>
          <cell r="AT747">
            <v>-804000</v>
          </cell>
          <cell r="AU747">
            <v>-804000</v>
          </cell>
          <cell r="AV747">
            <v>-804000</v>
          </cell>
          <cell r="AW747">
            <v>-804000</v>
          </cell>
          <cell r="AX747">
            <v>-804000</v>
          </cell>
          <cell r="AY747">
            <v>-804000</v>
          </cell>
          <cell r="AZ747">
            <v>-804000</v>
          </cell>
          <cell r="BA747" t="str">
            <v>TECNO</v>
          </cell>
        </row>
        <row r="748">
          <cell r="A748" t="str">
            <v>100</v>
          </cell>
          <cell r="B748" t="str">
            <v>REMUNERACIONES</v>
          </cell>
          <cell r="C748" t="str">
            <v>GRATIFICACION LEGAL</v>
          </cell>
          <cell r="D748" t="str">
            <v>013</v>
          </cell>
          <cell r="E748">
            <v>-31825113</v>
          </cell>
          <cell r="F748">
            <v>-31853235</v>
          </cell>
          <cell r="G748">
            <v>0</v>
          </cell>
          <cell r="H748">
            <v>0</v>
          </cell>
          <cell r="I748">
            <v>0</v>
          </cell>
          <cell r="J748">
            <v>0</v>
          </cell>
          <cell r="K748">
            <v>0</v>
          </cell>
          <cell r="L748">
            <v>0</v>
          </cell>
          <cell r="M748">
            <v>0</v>
          </cell>
          <cell r="N748">
            <v>0</v>
          </cell>
          <cell r="O748">
            <v>0</v>
          </cell>
          <cell r="P748">
            <v>0</v>
          </cell>
          <cell r="Q748">
            <v>0</v>
          </cell>
          <cell r="R748">
            <v>0</v>
          </cell>
          <cell r="S748">
            <v>0</v>
          </cell>
          <cell r="T748">
            <v>0</v>
          </cell>
          <cell r="U748">
            <v>0</v>
          </cell>
          <cell r="V748">
            <v>0</v>
          </cell>
          <cell r="W748">
            <v>0</v>
          </cell>
          <cell r="X748">
            <v>0</v>
          </cell>
          <cell r="Y748">
            <v>0</v>
          </cell>
          <cell r="Z748">
            <v>0</v>
          </cell>
          <cell r="AA748">
            <v>0</v>
          </cell>
          <cell r="AB748">
            <v>0</v>
          </cell>
          <cell r="AC748">
            <v>-24202574.845360823</v>
          </cell>
          <cell r="AD748">
            <v>-24202574.845360823</v>
          </cell>
          <cell r="AE748">
            <v>-24202574.845360823</v>
          </cell>
          <cell r="AF748">
            <v>-24202574.845360823</v>
          </cell>
          <cell r="AG748">
            <v>-24202574.845360823</v>
          </cell>
          <cell r="AH748">
            <v>-29041486.18556701</v>
          </cell>
          <cell r="AI748">
            <v>-29041486.18556701</v>
          </cell>
          <cell r="AJ748">
            <v>-29041486.18556701</v>
          </cell>
          <cell r="AK748">
            <v>-29041486.18556701</v>
          </cell>
          <cell r="AL748">
            <v>-29041486.18556701</v>
          </cell>
          <cell r="AM748">
            <v>-29041486.18556701</v>
          </cell>
          <cell r="AN748">
            <v>-29041486.18556701</v>
          </cell>
          <cell r="AO748">
            <v>-76752460</v>
          </cell>
          <cell r="AP748">
            <v>-78224306</v>
          </cell>
          <cell r="AQ748">
            <v>-76268586</v>
          </cell>
          <cell r="AR748">
            <v>-92395432</v>
          </cell>
          <cell r="AS748">
            <v>-75792102</v>
          </cell>
          <cell r="AT748">
            <v>-66641046</v>
          </cell>
          <cell r="AU748">
            <v>-66085646</v>
          </cell>
          <cell r="AV748">
            <v>-74313138</v>
          </cell>
          <cell r="AW748">
            <v>-62884570</v>
          </cell>
          <cell r="AX748">
            <v>-62207534</v>
          </cell>
          <cell r="AY748">
            <v>-65300352</v>
          </cell>
          <cell r="AZ748">
            <v>-79123562</v>
          </cell>
          <cell r="BA748" t="str">
            <v>TEMPR</v>
          </cell>
        </row>
        <row r="749">
          <cell r="A749" t="str">
            <v>100</v>
          </cell>
          <cell r="B749" t="str">
            <v>REMUNERACIONES</v>
          </cell>
          <cell r="C749" t="str">
            <v xml:space="preserve">INCENTIVO CUMPL. OBJ          </v>
          </cell>
          <cell r="D749" t="str">
            <v>014</v>
          </cell>
          <cell r="E749">
            <v>0</v>
          </cell>
          <cell r="F749">
            <v>-2000000</v>
          </cell>
          <cell r="G749">
            <v>0</v>
          </cell>
          <cell r="H749">
            <v>0</v>
          </cell>
          <cell r="I749">
            <v>0</v>
          </cell>
          <cell r="J749">
            <v>0</v>
          </cell>
          <cell r="K749">
            <v>0</v>
          </cell>
          <cell r="L749">
            <v>0</v>
          </cell>
          <cell r="M749">
            <v>0</v>
          </cell>
          <cell r="N749">
            <v>0</v>
          </cell>
          <cell r="O749">
            <v>0</v>
          </cell>
          <cell r="P749">
            <v>0</v>
          </cell>
          <cell r="Q749">
            <v>0</v>
          </cell>
          <cell r="R749">
            <v>0</v>
          </cell>
          <cell r="S749">
            <v>0</v>
          </cell>
          <cell r="T749">
            <v>0</v>
          </cell>
          <cell r="U749">
            <v>0</v>
          </cell>
          <cell r="V749">
            <v>0</v>
          </cell>
          <cell r="W749">
            <v>0</v>
          </cell>
          <cell r="X749">
            <v>0</v>
          </cell>
          <cell r="Y749">
            <v>0</v>
          </cell>
          <cell r="Z749">
            <v>0</v>
          </cell>
          <cell r="AA749">
            <v>0</v>
          </cell>
          <cell r="AB749">
            <v>0</v>
          </cell>
          <cell r="AC749">
            <v>0</v>
          </cell>
          <cell r="AD749">
            <v>0</v>
          </cell>
          <cell r="AE749">
            <v>0</v>
          </cell>
          <cell r="AF749">
            <v>0</v>
          </cell>
          <cell r="AG749">
            <v>0</v>
          </cell>
          <cell r="AH749">
            <v>0</v>
          </cell>
          <cell r="AI749">
            <v>0</v>
          </cell>
          <cell r="AJ749">
            <v>0</v>
          </cell>
          <cell r="AK749">
            <v>0</v>
          </cell>
          <cell r="AL749">
            <v>0</v>
          </cell>
          <cell r="AM749">
            <v>0</v>
          </cell>
          <cell r="AN749">
            <v>0</v>
          </cell>
          <cell r="AO749">
            <v>0</v>
          </cell>
          <cell r="AP749">
            <v>0</v>
          </cell>
          <cell r="AQ749">
            <v>0</v>
          </cell>
          <cell r="AR749">
            <v>0</v>
          </cell>
          <cell r="AS749">
            <v>0</v>
          </cell>
          <cell r="AT749">
            <v>0</v>
          </cell>
          <cell r="AU749">
            <v>0</v>
          </cell>
          <cell r="AV749">
            <v>0</v>
          </cell>
          <cell r="AW749">
            <v>0</v>
          </cell>
          <cell r="AX749">
            <v>0</v>
          </cell>
          <cell r="AY749">
            <v>0</v>
          </cell>
          <cell r="AZ749">
            <v>0</v>
          </cell>
          <cell r="BA749" t="str">
            <v>COMUN</v>
          </cell>
        </row>
        <row r="750">
          <cell r="A750" t="str">
            <v>100</v>
          </cell>
          <cell r="B750" t="str">
            <v>REMUNERACIONES</v>
          </cell>
          <cell r="C750" t="str">
            <v xml:space="preserve">INCENTIVO CUMPL. OBJ          </v>
          </cell>
          <cell r="D750" t="str">
            <v>014</v>
          </cell>
          <cell r="E750">
            <v>-32100628</v>
          </cell>
          <cell r="F750">
            <v>-32479101</v>
          </cell>
          <cell r="G750">
            <v>0</v>
          </cell>
          <cell r="H750">
            <v>0</v>
          </cell>
          <cell r="I750">
            <v>0</v>
          </cell>
          <cell r="J750">
            <v>0</v>
          </cell>
          <cell r="K750">
            <v>0</v>
          </cell>
          <cell r="L750">
            <v>0</v>
          </cell>
          <cell r="M750">
            <v>0</v>
          </cell>
          <cell r="N750">
            <v>0</v>
          </cell>
          <cell r="O750">
            <v>0</v>
          </cell>
          <cell r="P750">
            <v>0</v>
          </cell>
          <cell r="Q750">
            <v>0</v>
          </cell>
          <cell r="R750">
            <v>0</v>
          </cell>
          <cell r="S750">
            <v>0</v>
          </cell>
          <cell r="T750">
            <v>0</v>
          </cell>
          <cell r="U750">
            <v>0</v>
          </cell>
          <cell r="V750">
            <v>0</v>
          </cell>
          <cell r="W750">
            <v>0</v>
          </cell>
          <cell r="X750">
            <v>0</v>
          </cell>
          <cell r="Y750">
            <v>0</v>
          </cell>
          <cell r="Z750">
            <v>0</v>
          </cell>
          <cell r="AA750">
            <v>0</v>
          </cell>
          <cell r="AB750">
            <v>0</v>
          </cell>
          <cell r="AC750">
            <v>0</v>
          </cell>
          <cell r="AD750">
            <v>0</v>
          </cell>
          <cell r="AE750">
            <v>0</v>
          </cell>
          <cell r="AF750">
            <v>0</v>
          </cell>
          <cell r="AG750">
            <v>0</v>
          </cell>
          <cell r="AH750">
            <v>0</v>
          </cell>
          <cell r="AI750">
            <v>0</v>
          </cell>
          <cell r="AJ750">
            <v>0</v>
          </cell>
          <cell r="AK750">
            <v>0</v>
          </cell>
          <cell r="AL750">
            <v>0</v>
          </cell>
          <cell r="AM750">
            <v>0</v>
          </cell>
          <cell r="AN750">
            <v>0</v>
          </cell>
          <cell r="AO750">
            <v>0</v>
          </cell>
          <cell r="AP750">
            <v>0</v>
          </cell>
          <cell r="AQ750">
            <v>0</v>
          </cell>
          <cell r="AR750">
            <v>0</v>
          </cell>
          <cell r="AS750">
            <v>0</v>
          </cell>
          <cell r="AT750">
            <v>0</v>
          </cell>
          <cell r="AU750">
            <v>0</v>
          </cell>
          <cell r="AV750">
            <v>0</v>
          </cell>
          <cell r="AW750">
            <v>0</v>
          </cell>
          <cell r="AX750">
            <v>0</v>
          </cell>
          <cell r="AY750">
            <v>0</v>
          </cell>
          <cell r="AZ750">
            <v>0</v>
          </cell>
          <cell r="BA750" t="str">
            <v>DATA</v>
          </cell>
        </row>
        <row r="751">
          <cell r="A751" t="str">
            <v>100</v>
          </cell>
          <cell r="B751" t="str">
            <v>REMUNERACIONES</v>
          </cell>
          <cell r="C751" t="str">
            <v xml:space="preserve">INCENTIVO CUMPL. OBJ          </v>
          </cell>
          <cell r="D751" t="str">
            <v>014</v>
          </cell>
          <cell r="E751">
            <v>-53101018</v>
          </cell>
          <cell r="F751">
            <v>-52613512</v>
          </cell>
          <cell r="G751">
            <v>0</v>
          </cell>
          <cell r="H751">
            <v>0</v>
          </cell>
          <cell r="I751">
            <v>0</v>
          </cell>
          <cell r="J751">
            <v>0</v>
          </cell>
          <cell r="K751">
            <v>0</v>
          </cell>
          <cell r="L751">
            <v>0</v>
          </cell>
          <cell r="M751">
            <v>0</v>
          </cell>
          <cell r="N751">
            <v>0</v>
          </cell>
          <cell r="O751">
            <v>0</v>
          </cell>
          <cell r="P751">
            <v>0</v>
          </cell>
          <cell r="Q751">
            <v>0</v>
          </cell>
          <cell r="R751">
            <v>0</v>
          </cell>
          <cell r="S751">
            <v>0</v>
          </cell>
          <cell r="T751">
            <v>0</v>
          </cell>
          <cell r="U751">
            <v>0</v>
          </cell>
          <cell r="V751">
            <v>0</v>
          </cell>
          <cell r="W751">
            <v>0</v>
          </cell>
          <cell r="X751">
            <v>0</v>
          </cell>
          <cell r="Y751">
            <v>0</v>
          </cell>
          <cell r="Z751">
            <v>0</v>
          </cell>
          <cell r="AA751">
            <v>0</v>
          </cell>
          <cell r="AB751">
            <v>0</v>
          </cell>
          <cell r="AC751">
            <v>0</v>
          </cell>
          <cell r="AD751">
            <v>0</v>
          </cell>
          <cell r="AE751">
            <v>0</v>
          </cell>
          <cell r="AF751">
            <v>0</v>
          </cell>
          <cell r="AG751">
            <v>0</v>
          </cell>
          <cell r="AH751">
            <v>0</v>
          </cell>
          <cell r="AI751">
            <v>0</v>
          </cell>
          <cell r="AJ751">
            <v>0</v>
          </cell>
          <cell r="AK751">
            <v>0</v>
          </cell>
          <cell r="AL751">
            <v>0</v>
          </cell>
          <cell r="AM751">
            <v>0</v>
          </cell>
          <cell r="AN751">
            <v>0</v>
          </cell>
          <cell r="AO751">
            <v>0</v>
          </cell>
          <cell r="AP751">
            <v>0</v>
          </cell>
          <cell r="AQ751">
            <v>0</v>
          </cell>
          <cell r="AR751">
            <v>0</v>
          </cell>
          <cell r="AS751">
            <v>0</v>
          </cell>
          <cell r="AT751">
            <v>0</v>
          </cell>
          <cell r="AU751">
            <v>0</v>
          </cell>
          <cell r="AV751">
            <v>0</v>
          </cell>
          <cell r="AW751">
            <v>0</v>
          </cell>
          <cell r="AX751">
            <v>0</v>
          </cell>
          <cell r="AY751">
            <v>0</v>
          </cell>
          <cell r="AZ751">
            <v>0</v>
          </cell>
          <cell r="BA751" t="str">
            <v>EMPRE</v>
          </cell>
        </row>
        <row r="752">
          <cell r="A752" t="str">
            <v>100</v>
          </cell>
          <cell r="B752" t="str">
            <v>REMUNERACIONES</v>
          </cell>
          <cell r="C752" t="str">
            <v xml:space="preserve">INCENTIVO CUMPL. OBJ          </v>
          </cell>
          <cell r="D752" t="str">
            <v>014</v>
          </cell>
          <cell r="E752">
            <v>0</v>
          </cell>
          <cell r="F752">
            <v>0</v>
          </cell>
          <cell r="G752">
            <v>0</v>
          </cell>
          <cell r="H752">
            <v>0</v>
          </cell>
          <cell r="I752">
            <v>0</v>
          </cell>
          <cell r="J752">
            <v>0</v>
          </cell>
          <cell r="K752">
            <v>0</v>
          </cell>
          <cell r="L752">
            <v>0</v>
          </cell>
          <cell r="M752">
            <v>0</v>
          </cell>
          <cell r="N752">
            <v>0</v>
          </cell>
          <cell r="O752">
            <v>0</v>
          </cell>
          <cell r="P752">
            <v>0</v>
          </cell>
          <cell r="Q752">
            <v>0</v>
          </cell>
          <cell r="R752">
            <v>0</v>
          </cell>
          <cell r="S752">
            <v>0</v>
          </cell>
          <cell r="T752">
            <v>0</v>
          </cell>
          <cell r="U752">
            <v>0</v>
          </cell>
          <cell r="V752">
            <v>0</v>
          </cell>
          <cell r="W752">
            <v>0</v>
          </cell>
          <cell r="X752">
            <v>0</v>
          </cell>
          <cell r="Y752">
            <v>0</v>
          </cell>
          <cell r="Z752">
            <v>0</v>
          </cell>
          <cell r="AA752">
            <v>0</v>
          </cell>
          <cell r="AB752">
            <v>0</v>
          </cell>
          <cell r="AC752">
            <v>0</v>
          </cell>
          <cell r="AD752">
            <v>0</v>
          </cell>
          <cell r="AE752">
            <v>0</v>
          </cell>
          <cell r="AF752">
            <v>0</v>
          </cell>
          <cell r="AG752">
            <v>0</v>
          </cell>
          <cell r="AH752">
            <v>0</v>
          </cell>
          <cell r="AI752">
            <v>0</v>
          </cell>
          <cell r="AJ752">
            <v>0</v>
          </cell>
          <cell r="AK752">
            <v>0</v>
          </cell>
          <cell r="AL752">
            <v>0</v>
          </cell>
          <cell r="AM752">
            <v>0</v>
          </cell>
          <cell r="AN752">
            <v>0</v>
          </cell>
          <cell r="AO752">
            <v>0</v>
          </cell>
          <cell r="AP752">
            <v>0</v>
          </cell>
          <cell r="AQ752">
            <v>0</v>
          </cell>
          <cell r="AR752">
            <v>0</v>
          </cell>
          <cell r="AS752">
            <v>0</v>
          </cell>
          <cell r="AT752">
            <v>-280140</v>
          </cell>
          <cell r="AU752">
            <v>280140</v>
          </cell>
          <cell r="AV752">
            <v>0</v>
          </cell>
          <cell r="AW752">
            <v>0</v>
          </cell>
          <cell r="AX752">
            <v>0</v>
          </cell>
          <cell r="AY752">
            <v>0</v>
          </cell>
          <cell r="AZ752">
            <v>0</v>
          </cell>
          <cell r="BA752" t="str">
            <v>INFOE</v>
          </cell>
        </row>
        <row r="753">
          <cell r="A753" t="str">
            <v>100</v>
          </cell>
          <cell r="B753" t="str">
            <v>REMUNERACIONES</v>
          </cell>
          <cell r="C753" t="str">
            <v xml:space="preserve">INCENTIVO CUMPL. OBJ          </v>
          </cell>
          <cell r="D753" t="str">
            <v>014</v>
          </cell>
          <cell r="E753">
            <v>-89923</v>
          </cell>
          <cell r="F753">
            <v>-10396371</v>
          </cell>
          <cell r="G753">
            <v>0</v>
          </cell>
          <cell r="H753">
            <v>0</v>
          </cell>
          <cell r="I753">
            <v>0</v>
          </cell>
          <cell r="J753">
            <v>0</v>
          </cell>
          <cell r="K753">
            <v>0</v>
          </cell>
          <cell r="L753">
            <v>0</v>
          </cell>
          <cell r="M753">
            <v>0</v>
          </cell>
          <cell r="N753">
            <v>0</v>
          </cell>
          <cell r="O753">
            <v>0</v>
          </cell>
          <cell r="P753">
            <v>0</v>
          </cell>
          <cell r="Q753">
            <v>0</v>
          </cell>
          <cell r="R753">
            <v>0</v>
          </cell>
          <cell r="S753">
            <v>0</v>
          </cell>
          <cell r="T753">
            <v>0</v>
          </cell>
          <cell r="U753">
            <v>0</v>
          </cell>
          <cell r="V753">
            <v>0</v>
          </cell>
          <cell r="W753">
            <v>0</v>
          </cell>
          <cell r="X753">
            <v>0</v>
          </cell>
          <cell r="Y753">
            <v>0</v>
          </cell>
          <cell r="Z753">
            <v>0</v>
          </cell>
          <cell r="AA753">
            <v>0</v>
          </cell>
          <cell r="AB753">
            <v>0</v>
          </cell>
          <cell r="AC753">
            <v>-40265691.705069125</v>
          </cell>
          <cell r="AD753">
            <v>-40288058.709677413</v>
          </cell>
          <cell r="AE753">
            <v>-41662612.811059907</v>
          </cell>
          <cell r="AF753">
            <v>-43280153.917050689</v>
          </cell>
          <cell r="AG753">
            <v>-44270402.211981565</v>
          </cell>
          <cell r="AH753">
            <v>-46484735.668202758</v>
          </cell>
          <cell r="AI753">
            <v>-46518286.175115205</v>
          </cell>
          <cell r="AJ753">
            <v>-46799907.096774198</v>
          </cell>
          <cell r="AK753">
            <v>-46981893.179723501</v>
          </cell>
          <cell r="AL753">
            <v>-47014427.004608288</v>
          </cell>
          <cell r="AM753">
            <v>-47044927.465437785</v>
          </cell>
          <cell r="AN753">
            <v>-47519717.972350225</v>
          </cell>
          <cell r="AO753">
            <v>0</v>
          </cell>
          <cell r="AP753">
            <v>0</v>
          </cell>
          <cell r="AQ753">
            <v>0</v>
          </cell>
          <cell r="AR753">
            <v>0</v>
          </cell>
          <cell r="AS753">
            <v>0</v>
          </cell>
          <cell r="AT753">
            <v>-4503070</v>
          </cell>
          <cell r="AU753">
            <v>0</v>
          </cell>
          <cell r="AV753">
            <v>0</v>
          </cell>
          <cell r="AW753">
            <v>0</v>
          </cell>
          <cell r="AX753">
            <v>0</v>
          </cell>
          <cell r="AY753">
            <v>0</v>
          </cell>
          <cell r="AZ753">
            <v>0</v>
          </cell>
          <cell r="BA753" t="str">
            <v>TDATA</v>
          </cell>
        </row>
        <row r="754">
          <cell r="A754" t="str">
            <v>100</v>
          </cell>
          <cell r="B754" t="str">
            <v>REMUNERACIONES</v>
          </cell>
          <cell r="C754" t="str">
            <v xml:space="preserve">INCENTIVO CUMPL. OBJ          </v>
          </cell>
          <cell r="D754" t="str">
            <v>014</v>
          </cell>
          <cell r="E754">
            <v>-85201646</v>
          </cell>
          <cell r="F754">
            <v>-85092613</v>
          </cell>
          <cell r="G754">
            <v>0</v>
          </cell>
          <cell r="H754">
            <v>0</v>
          </cell>
          <cell r="I754">
            <v>0</v>
          </cell>
          <cell r="J754">
            <v>0</v>
          </cell>
          <cell r="K754">
            <v>0</v>
          </cell>
          <cell r="L754">
            <v>0</v>
          </cell>
          <cell r="M754">
            <v>0</v>
          </cell>
          <cell r="N754">
            <v>0</v>
          </cell>
          <cell r="O754">
            <v>0</v>
          </cell>
          <cell r="P754">
            <v>0</v>
          </cell>
          <cell r="Q754">
            <v>0</v>
          </cell>
          <cell r="R754">
            <v>0</v>
          </cell>
          <cell r="S754">
            <v>0</v>
          </cell>
          <cell r="T754">
            <v>0</v>
          </cell>
          <cell r="U754">
            <v>0</v>
          </cell>
          <cell r="V754">
            <v>0</v>
          </cell>
          <cell r="W754">
            <v>0</v>
          </cell>
          <cell r="X754">
            <v>0</v>
          </cell>
          <cell r="Y754">
            <v>0</v>
          </cell>
          <cell r="Z754">
            <v>0</v>
          </cell>
          <cell r="AA754">
            <v>0</v>
          </cell>
          <cell r="AB754">
            <v>0</v>
          </cell>
          <cell r="AC754">
            <v>-36404375.670103095</v>
          </cell>
          <cell r="AD754">
            <v>-36404375.670103095</v>
          </cell>
          <cell r="AE754">
            <v>-36404375.670103095</v>
          </cell>
          <cell r="AF754">
            <v>-36404375.670103095</v>
          </cell>
          <cell r="AG754">
            <v>-36404375.670103095</v>
          </cell>
          <cell r="AH754">
            <v>-37500574.845360823</v>
          </cell>
          <cell r="AI754">
            <v>-37500574.845360823</v>
          </cell>
          <cell r="AJ754">
            <v>-37500574.845360823</v>
          </cell>
          <cell r="AK754">
            <v>-37500574.845360823</v>
          </cell>
          <cell r="AL754">
            <v>-37500574.845360823</v>
          </cell>
          <cell r="AM754">
            <v>-37500574.845360823</v>
          </cell>
          <cell r="AN754">
            <v>-37651082.886597939</v>
          </cell>
          <cell r="AO754">
            <v>-164506200</v>
          </cell>
          <cell r="AP754">
            <v>-666368032</v>
          </cell>
          <cell r="AQ754">
            <v>-169743662</v>
          </cell>
          <cell r="AR754">
            <v>-199130780</v>
          </cell>
          <cell r="AS754">
            <v>-281880594</v>
          </cell>
          <cell r="AT754">
            <v>-158945744</v>
          </cell>
          <cell r="AU754">
            <v>-162005184</v>
          </cell>
          <cell r="AV754">
            <v>-162322048</v>
          </cell>
          <cell r="AW754">
            <v>-161656772</v>
          </cell>
          <cell r="AX754">
            <v>-163109436</v>
          </cell>
          <cell r="AY754">
            <v>-162545372</v>
          </cell>
          <cell r="AZ754">
            <v>-452237318</v>
          </cell>
          <cell r="BA754" t="str">
            <v>TEMPR</v>
          </cell>
        </row>
        <row r="755">
          <cell r="A755" t="str">
            <v>100</v>
          </cell>
          <cell r="B755" t="str">
            <v>REMUNERACIONES</v>
          </cell>
          <cell r="C755" t="str">
            <v>INDEMNIZACION POR ANOS DE SERV</v>
          </cell>
          <cell r="D755" t="str">
            <v>006</v>
          </cell>
          <cell r="E755">
            <v>-626</v>
          </cell>
          <cell r="F755">
            <v>0</v>
          </cell>
          <cell r="G755">
            <v>0</v>
          </cell>
          <cell r="H755">
            <v>0</v>
          </cell>
          <cell r="I755">
            <v>0</v>
          </cell>
          <cell r="J755">
            <v>0</v>
          </cell>
          <cell r="K755">
            <v>0</v>
          </cell>
          <cell r="L755">
            <v>0</v>
          </cell>
          <cell r="M755">
            <v>0</v>
          </cell>
          <cell r="N755">
            <v>0</v>
          </cell>
          <cell r="O755">
            <v>0</v>
          </cell>
          <cell r="P755">
            <v>0</v>
          </cell>
          <cell r="Q755">
            <v>0</v>
          </cell>
          <cell r="R755">
            <v>0</v>
          </cell>
          <cell r="S755">
            <v>0</v>
          </cell>
          <cell r="T755">
            <v>0</v>
          </cell>
          <cell r="U755">
            <v>0</v>
          </cell>
          <cell r="V755">
            <v>0</v>
          </cell>
          <cell r="W755">
            <v>0</v>
          </cell>
          <cell r="X755">
            <v>0</v>
          </cell>
          <cell r="Y755">
            <v>0</v>
          </cell>
          <cell r="Z755">
            <v>0</v>
          </cell>
          <cell r="AA755">
            <v>0</v>
          </cell>
          <cell r="AB755">
            <v>0</v>
          </cell>
          <cell r="AC755">
            <v>0</v>
          </cell>
          <cell r="AD755">
            <v>0</v>
          </cell>
          <cell r="AE755">
            <v>0</v>
          </cell>
          <cell r="AF755">
            <v>0</v>
          </cell>
          <cell r="AG755">
            <v>0</v>
          </cell>
          <cell r="AH755">
            <v>0</v>
          </cell>
          <cell r="AI755">
            <v>0</v>
          </cell>
          <cell r="AJ755">
            <v>0</v>
          </cell>
          <cell r="AK755">
            <v>0</v>
          </cell>
          <cell r="AL755">
            <v>0</v>
          </cell>
          <cell r="AM755">
            <v>0</v>
          </cell>
          <cell r="AN755">
            <v>0</v>
          </cell>
          <cell r="AO755">
            <v>0</v>
          </cell>
          <cell r="AP755">
            <v>0</v>
          </cell>
          <cell r="AQ755">
            <v>0</v>
          </cell>
          <cell r="AR755">
            <v>0</v>
          </cell>
          <cell r="AS755">
            <v>0</v>
          </cell>
          <cell r="AT755">
            <v>0</v>
          </cell>
          <cell r="AU755">
            <v>-1186286</v>
          </cell>
          <cell r="AV755">
            <v>-141518</v>
          </cell>
          <cell r="AW755">
            <v>-607008</v>
          </cell>
          <cell r="AX755">
            <v>-14222</v>
          </cell>
          <cell r="AY755">
            <v>-2690</v>
          </cell>
          <cell r="AZ755">
            <v>-338</v>
          </cell>
          <cell r="BA755" t="str">
            <v>COMUN</v>
          </cell>
        </row>
        <row r="756">
          <cell r="A756" t="str">
            <v>100</v>
          </cell>
          <cell r="B756" t="str">
            <v>REMUNERACIONES</v>
          </cell>
          <cell r="C756" t="str">
            <v>INDEMNIZACION POR ANOS DE SERV</v>
          </cell>
          <cell r="D756" t="str">
            <v>006</v>
          </cell>
          <cell r="E756">
            <v>-9570311</v>
          </cell>
          <cell r="F756">
            <v>-6882199</v>
          </cell>
          <cell r="G756">
            <v>0</v>
          </cell>
          <cell r="H756">
            <v>0</v>
          </cell>
          <cell r="I756">
            <v>0</v>
          </cell>
          <cell r="J756">
            <v>0</v>
          </cell>
          <cell r="K756">
            <v>0</v>
          </cell>
          <cell r="L756">
            <v>0</v>
          </cell>
          <cell r="M756">
            <v>0</v>
          </cell>
          <cell r="N756">
            <v>0</v>
          </cell>
          <cell r="O756">
            <v>0</v>
          </cell>
          <cell r="P756">
            <v>0</v>
          </cell>
          <cell r="Q756">
            <v>0</v>
          </cell>
          <cell r="R756">
            <v>0</v>
          </cell>
          <cell r="S756">
            <v>0</v>
          </cell>
          <cell r="T756">
            <v>0</v>
          </cell>
          <cell r="U756">
            <v>0</v>
          </cell>
          <cell r="V756">
            <v>0</v>
          </cell>
          <cell r="W756">
            <v>0</v>
          </cell>
          <cell r="X756">
            <v>0</v>
          </cell>
          <cell r="Y756">
            <v>0</v>
          </cell>
          <cell r="Z756">
            <v>0</v>
          </cell>
          <cell r="AA756">
            <v>0</v>
          </cell>
          <cell r="AB756">
            <v>0</v>
          </cell>
          <cell r="AC756">
            <v>0</v>
          </cell>
          <cell r="AD756">
            <v>0</v>
          </cell>
          <cell r="AE756">
            <v>0</v>
          </cell>
          <cell r="AF756">
            <v>0</v>
          </cell>
          <cell r="AG756">
            <v>0</v>
          </cell>
          <cell r="AH756">
            <v>0</v>
          </cell>
          <cell r="AI756">
            <v>0</v>
          </cell>
          <cell r="AJ756">
            <v>0</v>
          </cell>
          <cell r="AK756">
            <v>0</v>
          </cell>
          <cell r="AL756">
            <v>0</v>
          </cell>
          <cell r="AM756">
            <v>0</v>
          </cell>
          <cell r="AN756">
            <v>0</v>
          </cell>
          <cell r="AO756">
            <v>0</v>
          </cell>
          <cell r="AP756">
            <v>0</v>
          </cell>
          <cell r="AQ756">
            <v>0</v>
          </cell>
          <cell r="AR756">
            <v>0</v>
          </cell>
          <cell r="AS756">
            <v>0</v>
          </cell>
          <cell r="AT756">
            <v>0</v>
          </cell>
          <cell r="AU756">
            <v>0</v>
          </cell>
          <cell r="AV756">
            <v>0</v>
          </cell>
          <cell r="AW756">
            <v>0</v>
          </cell>
          <cell r="AX756">
            <v>0</v>
          </cell>
          <cell r="AY756">
            <v>0</v>
          </cell>
          <cell r="AZ756">
            <v>0</v>
          </cell>
          <cell r="BA756" t="str">
            <v>DATA</v>
          </cell>
        </row>
        <row r="757">
          <cell r="A757" t="str">
            <v>100</v>
          </cell>
          <cell r="B757" t="str">
            <v>REMUNERACIONES</v>
          </cell>
          <cell r="C757" t="str">
            <v>INDEMNIZACION POR ANOS DE SERV</v>
          </cell>
          <cell r="D757" t="str">
            <v>006</v>
          </cell>
          <cell r="E757">
            <v>-32139292</v>
          </cell>
          <cell r="F757">
            <v>-12279308</v>
          </cell>
          <cell r="G757">
            <v>0</v>
          </cell>
          <cell r="H757">
            <v>0</v>
          </cell>
          <cell r="I757">
            <v>0</v>
          </cell>
          <cell r="J757">
            <v>0</v>
          </cell>
          <cell r="K757">
            <v>0</v>
          </cell>
          <cell r="L757">
            <v>0</v>
          </cell>
          <cell r="M757">
            <v>0</v>
          </cell>
          <cell r="N757">
            <v>0</v>
          </cell>
          <cell r="O757">
            <v>0</v>
          </cell>
          <cell r="P757">
            <v>0</v>
          </cell>
          <cell r="Q757">
            <v>0</v>
          </cell>
          <cell r="R757">
            <v>0</v>
          </cell>
          <cell r="S757">
            <v>0</v>
          </cell>
          <cell r="T757">
            <v>0</v>
          </cell>
          <cell r="U757">
            <v>0</v>
          </cell>
          <cell r="V757">
            <v>0</v>
          </cell>
          <cell r="W757">
            <v>0</v>
          </cell>
          <cell r="X757">
            <v>0</v>
          </cell>
          <cell r="Y757">
            <v>0</v>
          </cell>
          <cell r="Z757">
            <v>0</v>
          </cell>
          <cell r="AA757">
            <v>0</v>
          </cell>
          <cell r="AB757">
            <v>0</v>
          </cell>
          <cell r="AC757">
            <v>0</v>
          </cell>
          <cell r="AD757">
            <v>0</v>
          </cell>
          <cell r="AE757">
            <v>0</v>
          </cell>
          <cell r="AF757">
            <v>0</v>
          </cell>
          <cell r="AG757">
            <v>0</v>
          </cell>
          <cell r="AH757">
            <v>0</v>
          </cell>
          <cell r="AI757">
            <v>0</v>
          </cell>
          <cell r="AJ757">
            <v>0</v>
          </cell>
          <cell r="AK757">
            <v>0</v>
          </cell>
          <cell r="AL757">
            <v>0</v>
          </cell>
          <cell r="AM757">
            <v>0</v>
          </cell>
          <cell r="AN757">
            <v>0</v>
          </cell>
          <cell r="AO757">
            <v>0</v>
          </cell>
          <cell r="AP757">
            <v>0</v>
          </cell>
          <cell r="AQ757">
            <v>0</v>
          </cell>
          <cell r="AR757">
            <v>0</v>
          </cell>
          <cell r="AS757">
            <v>0</v>
          </cell>
          <cell r="AT757">
            <v>0</v>
          </cell>
          <cell r="AU757">
            <v>0</v>
          </cell>
          <cell r="AV757">
            <v>0</v>
          </cell>
          <cell r="AW757">
            <v>0</v>
          </cell>
          <cell r="AX757">
            <v>0</v>
          </cell>
          <cell r="AY757">
            <v>0</v>
          </cell>
          <cell r="AZ757">
            <v>0</v>
          </cell>
          <cell r="BA757" t="str">
            <v>EMPRE</v>
          </cell>
        </row>
        <row r="758">
          <cell r="A758" t="str">
            <v>100</v>
          </cell>
          <cell r="B758" t="str">
            <v>REMUNERACIONES</v>
          </cell>
          <cell r="C758" t="str">
            <v>INDEMNIZACION POR ANOS DE SERV</v>
          </cell>
          <cell r="D758" t="str">
            <v>006</v>
          </cell>
          <cell r="E758">
            <v>0</v>
          </cell>
          <cell r="F758">
            <v>0</v>
          </cell>
          <cell r="G758">
            <v>0</v>
          </cell>
          <cell r="H758">
            <v>0</v>
          </cell>
          <cell r="I758">
            <v>0</v>
          </cell>
          <cell r="J758">
            <v>0</v>
          </cell>
          <cell r="K758">
            <v>0</v>
          </cell>
          <cell r="L758">
            <v>0</v>
          </cell>
          <cell r="M758">
            <v>0</v>
          </cell>
          <cell r="N758">
            <v>0</v>
          </cell>
          <cell r="O758">
            <v>0</v>
          </cell>
          <cell r="P758">
            <v>0</v>
          </cell>
          <cell r="Q758">
            <v>0</v>
          </cell>
          <cell r="R758">
            <v>0</v>
          </cell>
          <cell r="S758">
            <v>0</v>
          </cell>
          <cell r="T758">
            <v>0</v>
          </cell>
          <cell r="U758">
            <v>0</v>
          </cell>
          <cell r="V758">
            <v>0</v>
          </cell>
          <cell r="W758">
            <v>0</v>
          </cell>
          <cell r="X758">
            <v>0</v>
          </cell>
          <cell r="Y758">
            <v>0</v>
          </cell>
          <cell r="Z758">
            <v>0</v>
          </cell>
          <cell r="AA758">
            <v>0</v>
          </cell>
          <cell r="AB758">
            <v>0</v>
          </cell>
          <cell r="AC758">
            <v>0</v>
          </cell>
          <cell r="AD758">
            <v>0</v>
          </cell>
          <cell r="AE758">
            <v>0</v>
          </cell>
          <cell r="AF758">
            <v>0</v>
          </cell>
          <cell r="AG758">
            <v>0</v>
          </cell>
          <cell r="AH758">
            <v>0</v>
          </cell>
          <cell r="AI758">
            <v>0</v>
          </cell>
          <cell r="AJ758">
            <v>0</v>
          </cell>
          <cell r="AK758">
            <v>0</v>
          </cell>
          <cell r="AL758">
            <v>0</v>
          </cell>
          <cell r="AM758">
            <v>0</v>
          </cell>
          <cell r="AN758">
            <v>0</v>
          </cell>
          <cell r="AO758">
            <v>0</v>
          </cell>
          <cell r="AP758">
            <v>0</v>
          </cell>
          <cell r="AQ758">
            <v>0</v>
          </cell>
          <cell r="AR758">
            <v>0</v>
          </cell>
          <cell r="AS758">
            <v>0</v>
          </cell>
          <cell r="AT758">
            <v>-10833642</v>
          </cell>
          <cell r="AU758">
            <v>0</v>
          </cell>
          <cell r="AV758">
            <v>-4785970</v>
          </cell>
          <cell r="AW758">
            <v>0</v>
          </cell>
          <cell r="AX758">
            <v>0</v>
          </cell>
          <cell r="AY758">
            <v>0</v>
          </cell>
          <cell r="AZ758">
            <v>-2353430</v>
          </cell>
          <cell r="BA758" t="str">
            <v>INFOE</v>
          </cell>
        </row>
        <row r="759">
          <cell r="A759" t="str">
            <v>100</v>
          </cell>
          <cell r="B759" t="str">
            <v>REMUNERACIONES</v>
          </cell>
          <cell r="C759" t="str">
            <v>INDEMNIZACION POR ANOS DE SERV</v>
          </cell>
          <cell r="D759" t="str">
            <v>006</v>
          </cell>
          <cell r="E759">
            <v>0</v>
          </cell>
          <cell r="F759">
            <v>0</v>
          </cell>
          <cell r="G759">
            <v>0</v>
          </cell>
          <cell r="H759">
            <v>0</v>
          </cell>
          <cell r="I759">
            <v>0</v>
          </cell>
          <cell r="J759">
            <v>0</v>
          </cell>
          <cell r="K759">
            <v>0</v>
          </cell>
          <cell r="L759">
            <v>0</v>
          </cell>
          <cell r="M759">
            <v>0</v>
          </cell>
          <cell r="N759">
            <v>0</v>
          </cell>
          <cell r="O759">
            <v>0</v>
          </cell>
          <cell r="P759">
            <v>0</v>
          </cell>
          <cell r="Q759">
            <v>0</v>
          </cell>
          <cell r="R759">
            <v>0</v>
          </cell>
          <cell r="S759">
            <v>0</v>
          </cell>
          <cell r="T759">
            <v>0</v>
          </cell>
          <cell r="U759">
            <v>0</v>
          </cell>
          <cell r="V759">
            <v>0</v>
          </cell>
          <cell r="W759">
            <v>0</v>
          </cell>
          <cell r="X759">
            <v>0</v>
          </cell>
          <cell r="Y759">
            <v>0</v>
          </cell>
          <cell r="Z759">
            <v>0</v>
          </cell>
          <cell r="AA759">
            <v>0</v>
          </cell>
          <cell r="AB759">
            <v>0</v>
          </cell>
          <cell r="AC759">
            <v>0</v>
          </cell>
          <cell r="AD759">
            <v>0</v>
          </cell>
          <cell r="AE759">
            <v>0</v>
          </cell>
          <cell r="AF759">
            <v>0</v>
          </cell>
          <cell r="AG759">
            <v>0</v>
          </cell>
          <cell r="AH759">
            <v>0</v>
          </cell>
          <cell r="AI759">
            <v>0</v>
          </cell>
          <cell r="AJ759">
            <v>0</v>
          </cell>
          <cell r="AK759">
            <v>0</v>
          </cell>
          <cell r="AL759">
            <v>0</v>
          </cell>
          <cell r="AM759">
            <v>0</v>
          </cell>
          <cell r="AN759">
            <v>0</v>
          </cell>
          <cell r="AO759">
            <v>-2072546</v>
          </cell>
          <cell r="AP759">
            <v>-1908172</v>
          </cell>
          <cell r="AQ759">
            <v>-1892170</v>
          </cell>
          <cell r="AR759">
            <v>-2518834</v>
          </cell>
          <cell r="AS759">
            <v>-3153234</v>
          </cell>
          <cell r="AT759">
            <v>0</v>
          </cell>
          <cell r="AU759">
            <v>-1334800</v>
          </cell>
          <cell r="AV759">
            <v>0</v>
          </cell>
          <cell r="AW759">
            <v>0</v>
          </cell>
          <cell r="AX759">
            <v>0</v>
          </cell>
          <cell r="AY759">
            <v>-15084146</v>
          </cell>
          <cell r="AZ759">
            <v>0</v>
          </cell>
          <cell r="BA759" t="str">
            <v>PANAL</v>
          </cell>
        </row>
        <row r="760">
          <cell r="A760" t="str">
            <v>100</v>
          </cell>
          <cell r="B760" t="str">
            <v>REMUNERACIONES</v>
          </cell>
          <cell r="C760" t="str">
            <v>INDEMNIZACION POR ANOS DE SERV</v>
          </cell>
          <cell r="D760" t="str">
            <v>006</v>
          </cell>
          <cell r="E760">
            <v>0</v>
          </cell>
          <cell r="F760">
            <v>0</v>
          </cell>
          <cell r="G760">
            <v>0</v>
          </cell>
          <cell r="H760">
            <v>0</v>
          </cell>
          <cell r="I760">
            <v>0</v>
          </cell>
          <cell r="J760">
            <v>0</v>
          </cell>
          <cell r="K760">
            <v>0</v>
          </cell>
          <cell r="L760">
            <v>0</v>
          </cell>
          <cell r="M760">
            <v>0</v>
          </cell>
          <cell r="N760">
            <v>0</v>
          </cell>
          <cell r="O760">
            <v>0</v>
          </cell>
          <cell r="P760">
            <v>0</v>
          </cell>
          <cell r="Q760">
            <v>0</v>
          </cell>
          <cell r="R760">
            <v>0</v>
          </cell>
          <cell r="S760">
            <v>0</v>
          </cell>
          <cell r="T760">
            <v>0</v>
          </cell>
          <cell r="U760">
            <v>0</v>
          </cell>
          <cell r="V760">
            <v>0</v>
          </cell>
          <cell r="W760">
            <v>0</v>
          </cell>
          <cell r="X760">
            <v>0</v>
          </cell>
          <cell r="Y760">
            <v>0</v>
          </cell>
          <cell r="Z760">
            <v>0</v>
          </cell>
          <cell r="AA760">
            <v>0</v>
          </cell>
          <cell r="AB760">
            <v>0</v>
          </cell>
          <cell r="AC760">
            <v>-21875947.188940093</v>
          </cell>
          <cell r="AD760">
            <v>-12478755.207373269</v>
          </cell>
          <cell r="AE760">
            <v>-11010666.359447004</v>
          </cell>
          <cell r="AF760">
            <v>-18629681.474654377</v>
          </cell>
          <cell r="AG760">
            <v>-16570900.368663596</v>
          </cell>
          <cell r="AH760">
            <v>-19747015.023041472</v>
          </cell>
          <cell r="AI760">
            <v>-13170098.986175114</v>
          </cell>
          <cell r="AJ760">
            <v>-13796375.115207376</v>
          </cell>
          <cell r="AK760">
            <v>-7315027.1889400911</v>
          </cell>
          <cell r="AL760">
            <v>-7559030.875576037</v>
          </cell>
          <cell r="AM760">
            <v>-9681862.9493087549</v>
          </cell>
          <cell r="AN760">
            <v>-8556395.9447004609</v>
          </cell>
          <cell r="AO760">
            <v>0</v>
          </cell>
          <cell r="AP760">
            <v>0</v>
          </cell>
          <cell r="AQ760">
            <v>0</v>
          </cell>
          <cell r="AR760">
            <v>0</v>
          </cell>
          <cell r="AS760">
            <v>0</v>
          </cell>
          <cell r="AT760">
            <v>-1933756</v>
          </cell>
          <cell r="AU760">
            <v>-3074</v>
          </cell>
          <cell r="AV760">
            <v>-537454</v>
          </cell>
          <cell r="AW760">
            <v>-98210</v>
          </cell>
          <cell r="AX760">
            <v>-1082788</v>
          </cell>
          <cell r="AY760">
            <v>-41356</v>
          </cell>
          <cell r="AZ760">
            <v>-286</v>
          </cell>
          <cell r="BA760" t="str">
            <v>TDATA</v>
          </cell>
        </row>
        <row r="761">
          <cell r="A761" t="str">
            <v>100</v>
          </cell>
          <cell r="B761" t="str">
            <v>REMUNERACIONES</v>
          </cell>
          <cell r="C761" t="str">
            <v>INDEMNIZACION POR ANOS DE SERV</v>
          </cell>
          <cell r="D761" t="str">
            <v>006</v>
          </cell>
          <cell r="E761">
            <v>0</v>
          </cell>
          <cell r="F761">
            <v>0</v>
          </cell>
          <cell r="G761">
            <v>0</v>
          </cell>
          <cell r="H761">
            <v>0</v>
          </cell>
          <cell r="I761">
            <v>0</v>
          </cell>
          <cell r="J761">
            <v>0</v>
          </cell>
          <cell r="K761">
            <v>0</v>
          </cell>
          <cell r="L761">
            <v>0</v>
          </cell>
          <cell r="M761">
            <v>0</v>
          </cell>
          <cell r="N761">
            <v>0</v>
          </cell>
          <cell r="O761">
            <v>0</v>
          </cell>
          <cell r="P761">
            <v>0</v>
          </cell>
          <cell r="Q761">
            <v>0</v>
          </cell>
          <cell r="R761">
            <v>0</v>
          </cell>
          <cell r="S761">
            <v>0</v>
          </cell>
          <cell r="T761">
            <v>0</v>
          </cell>
          <cell r="U761">
            <v>0</v>
          </cell>
          <cell r="V761">
            <v>0</v>
          </cell>
          <cell r="W761">
            <v>0</v>
          </cell>
          <cell r="X761">
            <v>0</v>
          </cell>
          <cell r="Y761">
            <v>0</v>
          </cell>
          <cell r="Z761">
            <v>0</v>
          </cell>
          <cell r="AA761">
            <v>0</v>
          </cell>
          <cell r="AB761">
            <v>0</v>
          </cell>
          <cell r="AC761">
            <v>0</v>
          </cell>
          <cell r="AD761">
            <v>0</v>
          </cell>
          <cell r="AE761">
            <v>0</v>
          </cell>
          <cell r="AF761">
            <v>0</v>
          </cell>
          <cell r="AG761">
            <v>0</v>
          </cell>
          <cell r="AH761">
            <v>0</v>
          </cell>
          <cell r="AI761">
            <v>0</v>
          </cell>
          <cell r="AJ761">
            <v>0</v>
          </cell>
          <cell r="AK761">
            <v>0</v>
          </cell>
          <cell r="AL761">
            <v>0</v>
          </cell>
          <cell r="AM761">
            <v>0</v>
          </cell>
          <cell r="AN761">
            <v>0</v>
          </cell>
          <cell r="AO761">
            <v>0</v>
          </cell>
          <cell r="AP761">
            <v>0</v>
          </cell>
          <cell r="AQ761">
            <v>0</v>
          </cell>
          <cell r="AR761">
            <v>0</v>
          </cell>
          <cell r="AS761">
            <v>-1260000</v>
          </cell>
          <cell r="AT761">
            <v>-9401244</v>
          </cell>
          <cell r="AU761">
            <v>-1478000</v>
          </cell>
          <cell r="AV761">
            <v>-364118</v>
          </cell>
          <cell r="AW761">
            <v>0</v>
          </cell>
          <cell r="AX761">
            <v>0</v>
          </cell>
          <cell r="AY761">
            <v>0</v>
          </cell>
          <cell r="AZ761">
            <v>0</v>
          </cell>
          <cell r="BA761" t="str">
            <v>TECNO</v>
          </cell>
        </row>
        <row r="762">
          <cell r="A762" t="str">
            <v>100</v>
          </cell>
          <cell r="B762" t="str">
            <v>REMUNERACIONES</v>
          </cell>
          <cell r="C762" t="str">
            <v>INDEMNIZACION POR ANOS DE SERV</v>
          </cell>
          <cell r="D762" t="str">
            <v>006</v>
          </cell>
          <cell r="E762">
            <v>-41709603</v>
          </cell>
          <cell r="F762">
            <v>-19161507</v>
          </cell>
          <cell r="G762">
            <v>0</v>
          </cell>
          <cell r="H762">
            <v>0</v>
          </cell>
          <cell r="I762">
            <v>0</v>
          </cell>
          <cell r="J762">
            <v>0</v>
          </cell>
          <cell r="K762">
            <v>0</v>
          </cell>
          <cell r="L762">
            <v>0</v>
          </cell>
          <cell r="M762">
            <v>0</v>
          </cell>
          <cell r="N762">
            <v>0</v>
          </cell>
          <cell r="O762">
            <v>0</v>
          </cell>
          <cell r="P762">
            <v>0</v>
          </cell>
          <cell r="Q762">
            <v>0</v>
          </cell>
          <cell r="R762">
            <v>0</v>
          </cell>
          <cell r="S762">
            <v>0</v>
          </cell>
          <cell r="T762">
            <v>0</v>
          </cell>
          <cell r="U762">
            <v>0</v>
          </cell>
          <cell r="V762">
            <v>0</v>
          </cell>
          <cell r="W762">
            <v>0</v>
          </cell>
          <cell r="X762">
            <v>0</v>
          </cell>
          <cell r="Y762">
            <v>0</v>
          </cell>
          <cell r="Z762">
            <v>0</v>
          </cell>
          <cell r="AA762">
            <v>0</v>
          </cell>
          <cell r="AB762">
            <v>0</v>
          </cell>
          <cell r="AC762">
            <v>-40201248.24742268</v>
          </cell>
          <cell r="AD762">
            <v>-22765331.134020615</v>
          </cell>
          <cell r="AE762">
            <v>-24549569.896907218</v>
          </cell>
          <cell r="AF762">
            <v>-68291489.484536082</v>
          </cell>
          <cell r="AG762">
            <v>-29623700.206185568</v>
          </cell>
          <cell r="AH762">
            <v>-33948104.329896912</v>
          </cell>
          <cell r="AI762">
            <v>-26143297.731958766</v>
          </cell>
          <cell r="AJ762">
            <v>-27936056.494845361</v>
          </cell>
          <cell r="AK762">
            <v>-30289750.515463918</v>
          </cell>
          <cell r="AL762">
            <v>-28641721.649484534</v>
          </cell>
          <cell r="AM762">
            <v>-40047563.298969068</v>
          </cell>
          <cell r="AN762">
            <v>-42504600</v>
          </cell>
          <cell r="AO762">
            <v>-91502578</v>
          </cell>
          <cell r="AP762">
            <v>-41318998</v>
          </cell>
          <cell r="AQ762">
            <v>-80775072</v>
          </cell>
          <cell r="AR762">
            <v>-93445950</v>
          </cell>
          <cell r="AS762">
            <v>-54496322</v>
          </cell>
          <cell r="AT762">
            <v>-40148008</v>
          </cell>
          <cell r="AU762">
            <v>-57576782</v>
          </cell>
          <cell r="AV762">
            <v>-32962608</v>
          </cell>
          <cell r="AW762">
            <v>-10495216</v>
          </cell>
          <cell r="AX762">
            <v>-22995544</v>
          </cell>
          <cell r="AY762">
            <v>-26281528</v>
          </cell>
          <cell r="AZ762">
            <v>-14387648</v>
          </cell>
          <cell r="BA762" t="str">
            <v>TEMPR</v>
          </cell>
        </row>
        <row r="763">
          <cell r="A763" t="str">
            <v>100</v>
          </cell>
          <cell r="B763" t="str">
            <v>REMUNERACIONES</v>
          </cell>
          <cell r="C763" t="str">
            <v>LEYES SOCIALES</v>
          </cell>
          <cell r="D763" t="str">
            <v>003</v>
          </cell>
          <cell r="E763">
            <v>-9975</v>
          </cell>
          <cell r="F763">
            <v>-9961</v>
          </cell>
          <cell r="G763">
            <v>0</v>
          </cell>
          <cell r="H763">
            <v>0</v>
          </cell>
          <cell r="I763">
            <v>0</v>
          </cell>
          <cell r="J763">
            <v>0</v>
          </cell>
          <cell r="K763">
            <v>0</v>
          </cell>
          <cell r="L763">
            <v>0</v>
          </cell>
          <cell r="M763">
            <v>0</v>
          </cell>
          <cell r="N763">
            <v>0</v>
          </cell>
          <cell r="O763">
            <v>0</v>
          </cell>
          <cell r="P763">
            <v>0</v>
          </cell>
          <cell r="Q763">
            <v>0</v>
          </cell>
          <cell r="R763">
            <v>0</v>
          </cell>
          <cell r="S763">
            <v>0</v>
          </cell>
          <cell r="T763">
            <v>0</v>
          </cell>
          <cell r="U763">
            <v>0</v>
          </cell>
          <cell r="V763">
            <v>0</v>
          </cell>
          <cell r="W763">
            <v>0</v>
          </cell>
          <cell r="X763">
            <v>0</v>
          </cell>
          <cell r="Y763">
            <v>0</v>
          </cell>
          <cell r="Z763">
            <v>0</v>
          </cell>
          <cell r="AA763">
            <v>0</v>
          </cell>
          <cell r="AB763">
            <v>0</v>
          </cell>
          <cell r="AC763">
            <v>0</v>
          </cell>
          <cell r="AD763">
            <v>0</v>
          </cell>
          <cell r="AE763">
            <v>0</v>
          </cell>
          <cell r="AF763">
            <v>0</v>
          </cell>
          <cell r="AG763">
            <v>0</v>
          </cell>
          <cell r="AH763">
            <v>0</v>
          </cell>
          <cell r="AI763">
            <v>0</v>
          </cell>
          <cell r="AJ763">
            <v>0</v>
          </cell>
          <cell r="AK763">
            <v>0</v>
          </cell>
          <cell r="AL763">
            <v>0</v>
          </cell>
          <cell r="AM763">
            <v>0</v>
          </cell>
          <cell r="AN763">
            <v>0</v>
          </cell>
          <cell r="AO763">
            <v>-18370</v>
          </cell>
          <cell r="AP763">
            <v>-18412</v>
          </cell>
          <cell r="AQ763">
            <v>-18390</v>
          </cell>
          <cell r="AR763">
            <v>-18438</v>
          </cell>
          <cell r="AS763">
            <v>-18530</v>
          </cell>
          <cell r="AT763">
            <v>-18558</v>
          </cell>
          <cell r="AU763">
            <v>-18642</v>
          </cell>
          <cell r="AV763">
            <v>-19700</v>
          </cell>
          <cell r="AW763">
            <v>-19792</v>
          </cell>
          <cell r="AX763">
            <v>-19928</v>
          </cell>
          <cell r="AY763">
            <v>-19978</v>
          </cell>
          <cell r="AZ763">
            <v>-19990</v>
          </cell>
          <cell r="BA763" t="str">
            <v>COMUN</v>
          </cell>
        </row>
        <row r="764">
          <cell r="A764" t="str">
            <v>100</v>
          </cell>
          <cell r="B764" t="str">
            <v>REMUNERACIONES</v>
          </cell>
          <cell r="C764" t="str">
            <v>LEYES SOCIALES</v>
          </cell>
          <cell r="D764" t="str">
            <v>003</v>
          </cell>
          <cell r="E764">
            <v>-2057578</v>
          </cell>
          <cell r="F764">
            <v>-2074633</v>
          </cell>
          <cell r="G764">
            <v>0</v>
          </cell>
          <cell r="H764">
            <v>0</v>
          </cell>
          <cell r="I764">
            <v>0</v>
          </cell>
          <cell r="J764">
            <v>0</v>
          </cell>
          <cell r="K764">
            <v>0</v>
          </cell>
          <cell r="L764">
            <v>0</v>
          </cell>
          <cell r="M764">
            <v>0</v>
          </cell>
          <cell r="N764">
            <v>0</v>
          </cell>
          <cell r="O764">
            <v>0</v>
          </cell>
          <cell r="P764">
            <v>0</v>
          </cell>
          <cell r="Q764">
            <v>0</v>
          </cell>
          <cell r="R764">
            <v>0</v>
          </cell>
          <cell r="S764">
            <v>0</v>
          </cell>
          <cell r="T764">
            <v>0</v>
          </cell>
          <cell r="U764">
            <v>0</v>
          </cell>
          <cell r="V764">
            <v>0</v>
          </cell>
          <cell r="W764">
            <v>0</v>
          </cell>
          <cell r="X764">
            <v>0</v>
          </cell>
          <cell r="Y764">
            <v>0</v>
          </cell>
          <cell r="Z764">
            <v>0</v>
          </cell>
          <cell r="AA764">
            <v>0</v>
          </cell>
          <cell r="AB764">
            <v>0</v>
          </cell>
          <cell r="AC764">
            <v>0</v>
          </cell>
          <cell r="AD764">
            <v>0</v>
          </cell>
          <cell r="AE764">
            <v>0</v>
          </cell>
          <cell r="AF764">
            <v>0</v>
          </cell>
          <cell r="AG764">
            <v>0</v>
          </cell>
          <cell r="AH764">
            <v>0</v>
          </cell>
          <cell r="AI764">
            <v>0</v>
          </cell>
          <cell r="AJ764">
            <v>0</v>
          </cell>
          <cell r="AK764">
            <v>0</v>
          </cell>
          <cell r="AL764">
            <v>0</v>
          </cell>
          <cell r="AM764">
            <v>0</v>
          </cell>
          <cell r="AN764">
            <v>0</v>
          </cell>
          <cell r="AO764">
            <v>0</v>
          </cell>
          <cell r="AP764">
            <v>0</v>
          </cell>
          <cell r="AQ764">
            <v>0</v>
          </cell>
          <cell r="AR764">
            <v>0</v>
          </cell>
          <cell r="AS764">
            <v>0</v>
          </cell>
          <cell r="AT764">
            <v>0</v>
          </cell>
          <cell r="AU764">
            <v>0</v>
          </cell>
          <cell r="AV764">
            <v>0</v>
          </cell>
          <cell r="AW764">
            <v>0</v>
          </cell>
          <cell r="AX764">
            <v>0</v>
          </cell>
          <cell r="AY764">
            <v>0</v>
          </cell>
          <cell r="AZ764">
            <v>0</v>
          </cell>
          <cell r="BA764" t="str">
            <v>DATA</v>
          </cell>
        </row>
        <row r="765">
          <cell r="A765" t="str">
            <v>100</v>
          </cell>
          <cell r="B765" t="str">
            <v>REMUNERACIONES</v>
          </cell>
          <cell r="C765" t="str">
            <v>LEYES SOCIALES</v>
          </cell>
          <cell r="D765" t="str">
            <v>003</v>
          </cell>
          <cell r="E765">
            <v>-4480256</v>
          </cell>
          <cell r="F765">
            <v>-4372465</v>
          </cell>
          <cell r="G765">
            <v>0</v>
          </cell>
          <cell r="H765">
            <v>0</v>
          </cell>
          <cell r="I765">
            <v>0</v>
          </cell>
          <cell r="J765">
            <v>0</v>
          </cell>
          <cell r="K765">
            <v>0</v>
          </cell>
          <cell r="L765">
            <v>0</v>
          </cell>
          <cell r="M765">
            <v>0</v>
          </cell>
          <cell r="N765">
            <v>0</v>
          </cell>
          <cell r="O765">
            <v>0</v>
          </cell>
          <cell r="P765">
            <v>0</v>
          </cell>
          <cell r="Q765">
            <v>0</v>
          </cell>
          <cell r="R765">
            <v>0</v>
          </cell>
          <cell r="S765">
            <v>0</v>
          </cell>
          <cell r="T765">
            <v>0</v>
          </cell>
          <cell r="U765">
            <v>0</v>
          </cell>
          <cell r="V765">
            <v>0</v>
          </cell>
          <cell r="W765">
            <v>0</v>
          </cell>
          <cell r="X765">
            <v>0</v>
          </cell>
          <cell r="Y765">
            <v>0</v>
          </cell>
          <cell r="Z765">
            <v>0</v>
          </cell>
          <cell r="AA765">
            <v>0</v>
          </cell>
          <cell r="AB765">
            <v>0</v>
          </cell>
          <cell r="AC765">
            <v>0</v>
          </cell>
          <cell r="AD765">
            <v>0</v>
          </cell>
          <cell r="AE765">
            <v>0</v>
          </cell>
          <cell r="AF765">
            <v>0</v>
          </cell>
          <cell r="AG765">
            <v>0</v>
          </cell>
          <cell r="AH765">
            <v>0</v>
          </cell>
          <cell r="AI765">
            <v>0</v>
          </cell>
          <cell r="AJ765">
            <v>0</v>
          </cell>
          <cell r="AK765">
            <v>0</v>
          </cell>
          <cell r="AL765">
            <v>0</v>
          </cell>
          <cell r="AM765">
            <v>0</v>
          </cell>
          <cell r="AN765">
            <v>0</v>
          </cell>
          <cell r="AO765">
            <v>0</v>
          </cell>
          <cell r="AP765">
            <v>0</v>
          </cell>
          <cell r="AQ765">
            <v>0</v>
          </cell>
          <cell r="AR765">
            <v>0</v>
          </cell>
          <cell r="AS765">
            <v>0</v>
          </cell>
          <cell r="AT765">
            <v>0</v>
          </cell>
          <cell r="AU765">
            <v>0</v>
          </cell>
          <cell r="AV765">
            <v>0</v>
          </cell>
          <cell r="AW765">
            <v>0</v>
          </cell>
          <cell r="AX765">
            <v>0</v>
          </cell>
          <cell r="AY765">
            <v>0</v>
          </cell>
          <cell r="AZ765">
            <v>0</v>
          </cell>
          <cell r="BA765" t="str">
            <v>EMPRE</v>
          </cell>
        </row>
        <row r="766">
          <cell r="A766" t="str">
            <v>100</v>
          </cell>
          <cell r="B766" t="str">
            <v>REMUNERACIONES</v>
          </cell>
          <cell r="C766" t="str">
            <v>LEYES SOCIALES</v>
          </cell>
          <cell r="D766" t="str">
            <v>003</v>
          </cell>
          <cell r="E766">
            <v>-323108</v>
          </cell>
          <cell r="F766">
            <v>-336389</v>
          </cell>
          <cell r="G766">
            <v>0</v>
          </cell>
          <cell r="H766">
            <v>0</v>
          </cell>
          <cell r="I766">
            <v>0</v>
          </cell>
          <cell r="J766">
            <v>0</v>
          </cell>
          <cell r="K766">
            <v>0</v>
          </cell>
          <cell r="L766">
            <v>0</v>
          </cell>
          <cell r="M766">
            <v>0</v>
          </cell>
          <cell r="N766">
            <v>0</v>
          </cell>
          <cell r="O766">
            <v>0</v>
          </cell>
          <cell r="P766">
            <v>0</v>
          </cell>
          <cell r="Q766">
            <v>0</v>
          </cell>
          <cell r="R766">
            <v>0</v>
          </cell>
          <cell r="S766">
            <v>0</v>
          </cell>
          <cell r="T766">
            <v>0</v>
          </cell>
          <cell r="U766">
            <v>0</v>
          </cell>
          <cell r="V766">
            <v>0</v>
          </cell>
          <cell r="W766">
            <v>0</v>
          </cell>
          <cell r="X766">
            <v>0</v>
          </cell>
          <cell r="Y766">
            <v>0</v>
          </cell>
          <cell r="Z766">
            <v>0</v>
          </cell>
          <cell r="AA766">
            <v>0</v>
          </cell>
          <cell r="AB766">
            <v>0</v>
          </cell>
          <cell r="AC766">
            <v>0</v>
          </cell>
          <cell r="AD766">
            <v>0</v>
          </cell>
          <cell r="AE766">
            <v>0</v>
          </cell>
          <cell r="AF766">
            <v>0</v>
          </cell>
          <cell r="AG766">
            <v>0</v>
          </cell>
          <cell r="AH766">
            <v>0</v>
          </cell>
          <cell r="AI766">
            <v>0</v>
          </cell>
          <cell r="AJ766">
            <v>0</v>
          </cell>
          <cell r="AK766">
            <v>0</v>
          </cell>
          <cell r="AL766">
            <v>0</v>
          </cell>
          <cell r="AM766">
            <v>0</v>
          </cell>
          <cell r="AN766">
            <v>0</v>
          </cell>
          <cell r="AO766">
            <v>0</v>
          </cell>
          <cell r="AP766">
            <v>0</v>
          </cell>
          <cell r="AQ766">
            <v>0</v>
          </cell>
          <cell r="AR766">
            <v>0</v>
          </cell>
          <cell r="AS766">
            <v>0</v>
          </cell>
          <cell r="AT766">
            <v>-591536</v>
          </cell>
          <cell r="AU766">
            <v>-617392</v>
          </cell>
          <cell r="AV766">
            <v>-634886</v>
          </cell>
          <cell r="AW766">
            <v>-664612</v>
          </cell>
          <cell r="AX766">
            <v>-589654</v>
          </cell>
          <cell r="AY766">
            <v>-638320</v>
          </cell>
          <cell r="AZ766">
            <v>-684654</v>
          </cell>
          <cell r="BA766" t="str">
            <v>INFOE</v>
          </cell>
        </row>
        <row r="767">
          <cell r="A767" t="str">
            <v>100</v>
          </cell>
          <cell r="B767" t="str">
            <v>REMUNERACIONES</v>
          </cell>
          <cell r="C767" t="str">
            <v>LEYES SOCIALES</v>
          </cell>
          <cell r="D767" t="str">
            <v>003</v>
          </cell>
          <cell r="E767">
            <v>-25753</v>
          </cell>
          <cell r="F767">
            <v>-28963</v>
          </cell>
          <cell r="G767">
            <v>0</v>
          </cell>
          <cell r="H767">
            <v>0</v>
          </cell>
          <cell r="I767">
            <v>0</v>
          </cell>
          <cell r="J767">
            <v>0</v>
          </cell>
          <cell r="K767">
            <v>0</v>
          </cell>
          <cell r="L767">
            <v>0</v>
          </cell>
          <cell r="M767">
            <v>0</v>
          </cell>
          <cell r="N767">
            <v>0</v>
          </cell>
          <cell r="O767">
            <v>0</v>
          </cell>
          <cell r="P767">
            <v>0</v>
          </cell>
          <cell r="Q767">
            <v>0</v>
          </cell>
          <cell r="R767">
            <v>0</v>
          </cell>
          <cell r="S767">
            <v>0</v>
          </cell>
          <cell r="T767">
            <v>0</v>
          </cell>
          <cell r="U767">
            <v>0</v>
          </cell>
          <cell r="V767">
            <v>0</v>
          </cell>
          <cell r="W767">
            <v>0</v>
          </cell>
          <cell r="X767">
            <v>0</v>
          </cell>
          <cell r="Y767">
            <v>0</v>
          </cell>
          <cell r="Z767">
            <v>0</v>
          </cell>
          <cell r="AA767">
            <v>0</v>
          </cell>
          <cell r="AB767">
            <v>0</v>
          </cell>
          <cell r="AC767">
            <v>0</v>
          </cell>
          <cell r="AD767">
            <v>0</v>
          </cell>
          <cell r="AE767">
            <v>0</v>
          </cell>
          <cell r="AF767">
            <v>0</v>
          </cell>
          <cell r="AG767">
            <v>0</v>
          </cell>
          <cell r="AH767">
            <v>0</v>
          </cell>
          <cell r="AI767">
            <v>0</v>
          </cell>
          <cell r="AJ767">
            <v>0</v>
          </cell>
          <cell r="AK767">
            <v>0</v>
          </cell>
          <cell r="AL767">
            <v>0</v>
          </cell>
          <cell r="AM767">
            <v>0</v>
          </cell>
          <cell r="AN767">
            <v>0</v>
          </cell>
          <cell r="AO767">
            <v>-162998</v>
          </cell>
          <cell r="AP767">
            <v>-127496</v>
          </cell>
          <cell r="AQ767">
            <v>-165618</v>
          </cell>
          <cell r="AR767">
            <v>-165582</v>
          </cell>
          <cell r="AS767">
            <v>-170648</v>
          </cell>
          <cell r="AT767">
            <v>-184292</v>
          </cell>
          <cell r="AU767">
            <v>-181528</v>
          </cell>
          <cell r="AV767">
            <v>-179148</v>
          </cell>
          <cell r="AW767">
            <v>-187434</v>
          </cell>
          <cell r="AX767">
            <v>-180532</v>
          </cell>
          <cell r="AY767">
            <v>-173840</v>
          </cell>
          <cell r="AZ767">
            <v>-156942</v>
          </cell>
          <cell r="BA767" t="str">
            <v>PANAL</v>
          </cell>
        </row>
        <row r="768">
          <cell r="A768" t="str">
            <v>100</v>
          </cell>
          <cell r="B768" t="str">
            <v>REMUNERACIONES</v>
          </cell>
          <cell r="C768" t="str">
            <v>LEYES SOCIALES</v>
          </cell>
          <cell r="D768" t="str">
            <v>003</v>
          </cell>
          <cell r="E768">
            <v>-48954</v>
          </cell>
          <cell r="F768">
            <v>-48862</v>
          </cell>
          <cell r="G768">
            <v>0</v>
          </cell>
          <cell r="H768">
            <v>0</v>
          </cell>
          <cell r="I768">
            <v>0</v>
          </cell>
          <cell r="J768">
            <v>0</v>
          </cell>
          <cell r="K768">
            <v>0</v>
          </cell>
          <cell r="L768">
            <v>0</v>
          </cell>
          <cell r="M768">
            <v>0</v>
          </cell>
          <cell r="N768">
            <v>0</v>
          </cell>
          <cell r="O768">
            <v>0</v>
          </cell>
          <cell r="P768">
            <v>0</v>
          </cell>
          <cell r="Q768">
            <v>0</v>
          </cell>
          <cell r="R768">
            <v>0</v>
          </cell>
          <cell r="S768">
            <v>0</v>
          </cell>
          <cell r="T768">
            <v>0</v>
          </cell>
          <cell r="U768">
            <v>0</v>
          </cell>
          <cell r="V768">
            <v>0</v>
          </cell>
          <cell r="W768">
            <v>0</v>
          </cell>
          <cell r="X768">
            <v>0</v>
          </cell>
          <cell r="Y768">
            <v>0</v>
          </cell>
          <cell r="Z768">
            <v>0</v>
          </cell>
          <cell r="AA768">
            <v>0</v>
          </cell>
          <cell r="AB768">
            <v>0</v>
          </cell>
          <cell r="AC768">
            <v>-2034363.2258064516</v>
          </cell>
          <cell r="AD768">
            <v>-2040266.8521290321</v>
          </cell>
          <cell r="AE768">
            <v>-2139931.7434309158</v>
          </cell>
          <cell r="AF768">
            <v>-2243824.9690439827</v>
          </cell>
          <cell r="AG768">
            <v>-2319030.0916328202</v>
          </cell>
          <cell r="AH768">
            <v>-2458011.2141124397</v>
          </cell>
          <cell r="AI768">
            <v>-2468935.6624382162</v>
          </cell>
          <cell r="AJ768">
            <v>-2491707.7799945911</v>
          </cell>
          <cell r="AK768">
            <v>-2508078.112762705</v>
          </cell>
          <cell r="AL768">
            <v>-2517696.0652425671</v>
          </cell>
          <cell r="AM768">
            <v>-2527810.3988408823</v>
          </cell>
          <cell r="AN768">
            <v>-2558642.1211868445</v>
          </cell>
          <cell r="AO768">
            <v>-126506</v>
          </cell>
          <cell r="AP768">
            <v>-127806</v>
          </cell>
          <cell r="AQ768">
            <v>-126836</v>
          </cell>
          <cell r="AR768">
            <v>-124346</v>
          </cell>
          <cell r="AS768">
            <v>-125430</v>
          </cell>
          <cell r="AT768">
            <v>-122900</v>
          </cell>
          <cell r="AU768">
            <v>-110928</v>
          </cell>
          <cell r="AV768">
            <v>-111052</v>
          </cell>
          <cell r="AW768">
            <v>-112128</v>
          </cell>
          <cell r="AX768">
            <v>-186864</v>
          </cell>
          <cell r="AY768">
            <v>-5528</v>
          </cell>
          <cell r="AZ768">
            <v>-95108</v>
          </cell>
          <cell r="BA768" t="str">
            <v>TDATA</v>
          </cell>
        </row>
        <row r="769">
          <cell r="A769" t="str">
            <v>100</v>
          </cell>
          <cell r="B769" t="str">
            <v>REMUNERACIONES</v>
          </cell>
          <cell r="C769" t="str">
            <v>LEYES SOCIALES</v>
          </cell>
          <cell r="D769" t="str">
            <v>003</v>
          </cell>
          <cell r="E769">
            <v>-37307</v>
          </cell>
          <cell r="F769">
            <v>-37307</v>
          </cell>
          <cell r="G769">
            <v>0</v>
          </cell>
          <cell r="H769">
            <v>0</v>
          </cell>
          <cell r="I769">
            <v>0</v>
          </cell>
          <cell r="J769">
            <v>0</v>
          </cell>
          <cell r="K769">
            <v>0</v>
          </cell>
          <cell r="L769">
            <v>0</v>
          </cell>
          <cell r="M769">
            <v>0</v>
          </cell>
          <cell r="N769">
            <v>0</v>
          </cell>
          <cell r="O769">
            <v>0</v>
          </cell>
          <cell r="P769">
            <v>0</v>
          </cell>
          <cell r="Q769">
            <v>0</v>
          </cell>
          <cell r="R769">
            <v>0</v>
          </cell>
          <cell r="S769">
            <v>0</v>
          </cell>
          <cell r="T769">
            <v>0</v>
          </cell>
          <cell r="U769">
            <v>0</v>
          </cell>
          <cell r="V769">
            <v>0</v>
          </cell>
          <cell r="W769">
            <v>0</v>
          </cell>
          <cell r="X769">
            <v>0</v>
          </cell>
          <cell r="Y769">
            <v>0</v>
          </cell>
          <cell r="Z769">
            <v>0</v>
          </cell>
          <cell r="AA769">
            <v>0</v>
          </cell>
          <cell r="AB769">
            <v>0</v>
          </cell>
          <cell r="AC769">
            <v>0</v>
          </cell>
          <cell r="AD769">
            <v>0</v>
          </cell>
          <cell r="AE769">
            <v>0</v>
          </cell>
          <cell r="AF769">
            <v>0</v>
          </cell>
          <cell r="AG769">
            <v>0</v>
          </cell>
          <cell r="AH769">
            <v>0</v>
          </cell>
          <cell r="AI769">
            <v>0</v>
          </cell>
          <cell r="AJ769">
            <v>0</v>
          </cell>
          <cell r="AK769">
            <v>0</v>
          </cell>
          <cell r="AL769">
            <v>0</v>
          </cell>
          <cell r="AM769">
            <v>0</v>
          </cell>
          <cell r="AN769">
            <v>0</v>
          </cell>
          <cell r="AO769">
            <v>-352372</v>
          </cell>
          <cell r="AP769">
            <v>-339140</v>
          </cell>
          <cell r="AQ769">
            <v>-356682</v>
          </cell>
          <cell r="AR769">
            <v>-341300</v>
          </cell>
          <cell r="AS769">
            <v>-73898</v>
          </cell>
          <cell r="AT769">
            <v>0</v>
          </cell>
          <cell r="AU769">
            <v>-74614</v>
          </cell>
          <cell r="AV769">
            <v>-74614</v>
          </cell>
          <cell r="AW769">
            <v>-74614</v>
          </cell>
          <cell r="AX769">
            <v>-74614</v>
          </cell>
          <cell r="AY769">
            <v>-74614</v>
          </cell>
          <cell r="AZ769">
            <v>-74614</v>
          </cell>
          <cell r="BA769" t="str">
            <v>TECNO</v>
          </cell>
        </row>
        <row r="770">
          <cell r="A770" t="str">
            <v>100</v>
          </cell>
          <cell r="B770" t="str">
            <v>REMUNERACIONES</v>
          </cell>
          <cell r="C770" t="str">
            <v>LEYES SOCIALES</v>
          </cell>
          <cell r="D770" t="str">
            <v>003</v>
          </cell>
          <cell r="E770">
            <v>-6537834</v>
          </cell>
          <cell r="F770">
            <v>-6447098</v>
          </cell>
          <cell r="G770">
            <v>0</v>
          </cell>
          <cell r="H770">
            <v>0</v>
          </cell>
          <cell r="I770">
            <v>0</v>
          </cell>
          <cell r="J770">
            <v>0</v>
          </cell>
          <cell r="K770">
            <v>0</v>
          </cell>
          <cell r="L770">
            <v>0</v>
          </cell>
          <cell r="M770">
            <v>0</v>
          </cell>
          <cell r="N770">
            <v>0</v>
          </cell>
          <cell r="O770">
            <v>0</v>
          </cell>
          <cell r="P770">
            <v>0</v>
          </cell>
          <cell r="Q770">
            <v>0</v>
          </cell>
          <cell r="R770">
            <v>0</v>
          </cell>
          <cell r="S770">
            <v>0</v>
          </cell>
          <cell r="T770">
            <v>0</v>
          </cell>
          <cell r="U770">
            <v>0</v>
          </cell>
          <cell r="V770">
            <v>0</v>
          </cell>
          <cell r="W770">
            <v>0</v>
          </cell>
          <cell r="X770">
            <v>0</v>
          </cell>
          <cell r="Y770">
            <v>0</v>
          </cell>
          <cell r="Z770">
            <v>0</v>
          </cell>
          <cell r="AA770">
            <v>0</v>
          </cell>
          <cell r="AB770">
            <v>0</v>
          </cell>
          <cell r="AC770">
            <v>-4316457.3195876293</v>
          </cell>
          <cell r="AD770">
            <v>-4316457.3195876293</v>
          </cell>
          <cell r="AE770">
            <v>-4316457.3195876293</v>
          </cell>
          <cell r="AF770">
            <v>-4316457.3195876293</v>
          </cell>
          <cell r="AG770">
            <v>-4316457.3195876293</v>
          </cell>
          <cell r="AH770">
            <v>-4447015.2577319583</v>
          </cell>
          <cell r="AI770">
            <v>-4447015.2577319583</v>
          </cell>
          <cell r="AJ770">
            <v>-4447015.2577319583</v>
          </cell>
          <cell r="AK770">
            <v>-4447015.2577319583</v>
          </cell>
          <cell r="AL770">
            <v>-4447015.2577319583</v>
          </cell>
          <cell r="AM770">
            <v>-4447015.2577319583</v>
          </cell>
          <cell r="AN770">
            <v>-4465092.3711340213</v>
          </cell>
          <cell r="AO770">
            <v>-13842994</v>
          </cell>
          <cell r="AP770">
            <v>-13897734</v>
          </cell>
          <cell r="AQ770">
            <v>-12801322</v>
          </cell>
          <cell r="AR770">
            <v>-13044032</v>
          </cell>
          <cell r="AS770">
            <v>-13314056</v>
          </cell>
          <cell r="AT770">
            <v>-13742372</v>
          </cell>
          <cell r="AU770">
            <v>-11872870</v>
          </cell>
          <cell r="AV770">
            <v>-11998628</v>
          </cell>
          <cell r="AW770">
            <v>-12767618</v>
          </cell>
          <cell r="AX770">
            <v>-12055220</v>
          </cell>
          <cell r="AY770">
            <v>-11745050</v>
          </cell>
          <cell r="AZ770">
            <v>-12202060</v>
          </cell>
          <cell r="BA770" t="str">
            <v>TEMPR</v>
          </cell>
        </row>
        <row r="771">
          <cell r="A771" t="str">
            <v>100</v>
          </cell>
          <cell r="B771" t="str">
            <v>REMUNERACIONES</v>
          </cell>
          <cell r="C771" t="str">
            <v>OTRAS ASIGNACIONES</v>
          </cell>
          <cell r="D771" t="str">
            <v>007</v>
          </cell>
          <cell r="E771">
            <v>-69396</v>
          </cell>
          <cell r="F771">
            <v>-493138</v>
          </cell>
          <cell r="G771">
            <v>0</v>
          </cell>
          <cell r="H771">
            <v>0</v>
          </cell>
          <cell r="I771">
            <v>0</v>
          </cell>
          <cell r="J771">
            <v>0</v>
          </cell>
          <cell r="K771">
            <v>0</v>
          </cell>
          <cell r="L771">
            <v>0</v>
          </cell>
          <cell r="M771">
            <v>0</v>
          </cell>
          <cell r="N771">
            <v>0</v>
          </cell>
          <cell r="O771">
            <v>0</v>
          </cell>
          <cell r="P771">
            <v>0</v>
          </cell>
          <cell r="Q771">
            <v>0</v>
          </cell>
          <cell r="R771">
            <v>0</v>
          </cell>
          <cell r="S771">
            <v>0</v>
          </cell>
          <cell r="T771">
            <v>0</v>
          </cell>
          <cell r="U771">
            <v>0</v>
          </cell>
          <cell r="V771">
            <v>0</v>
          </cell>
          <cell r="W771">
            <v>0</v>
          </cell>
          <cell r="X771">
            <v>0</v>
          </cell>
          <cell r="Y771">
            <v>0</v>
          </cell>
          <cell r="Z771">
            <v>0</v>
          </cell>
          <cell r="AA771">
            <v>0</v>
          </cell>
          <cell r="AB771">
            <v>0</v>
          </cell>
          <cell r="AC771">
            <v>0</v>
          </cell>
          <cell r="AD771">
            <v>0</v>
          </cell>
          <cell r="AE771">
            <v>0</v>
          </cell>
          <cell r="AF771">
            <v>0</v>
          </cell>
          <cell r="AG771">
            <v>0</v>
          </cell>
          <cell r="AH771">
            <v>0</v>
          </cell>
          <cell r="AI771">
            <v>0</v>
          </cell>
          <cell r="AJ771">
            <v>0</v>
          </cell>
          <cell r="AK771">
            <v>0</v>
          </cell>
          <cell r="AL771">
            <v>0</v>
          </cell>
          <cell r="AM771">
            <v>0</v>
          </cell>
          <cell r="AN771">
            <v>0</v>
          </cell>
          <cell r="AO771">
            <v>-162702</v>
          </cell>
          <cell r="AP771">
            <v>-15952</v>
          </cell>
          <cell r="AQ771">
            <v>-193042</v>
          </cell>
          <cell r="AR771">
            <v>-187522</v>
          </cell>
          <cell r="AS771">
            <v>-187522</v>
          </cell>
          <cell r="AT771">
            <v>0</v>
          </cell>
          <cell r="AU771">
            <v>0</v>
          </cell>
          <cell r="AV771">
            <v>-1153664</v>
          </cell>
          <cell r="AW771">
            <v>-419606</v>
          </cell>
          <cell r="AX771">
            <v>-138238</v>
          </cell>
          <cell r="AY771">
            <v>-700976</v>
          </cell>
          <cell r="AZ771">
            <v>-138792</v>
          </cell>
          <cell r="BA771" t="str">
            <v>COMUN</v>
          </cell>
        </row>
        <row r="772">
          <cell r="A772" t="str">
            <v>100</v>
          </cell>
          <cell r="B772" t="str">
            <v>REMUNERACIONES</v>
          </cell>
          <cell r="C772" t="str">
            <v>OTRAS ASIGNACIONES</v>
          </cell>
          <cell r="D772" t="str">
            <v>007</v>
          </cell>
          <cell r="E772">
            <v>-9759853</v>
          </cell>
          <cell r="F772">
            <v>-40653304</v>
          </cell>
          <cell r="G772">
            <v>0</v>
          </cell>
          <cell r="H772">
            <v>0</v>
          </cell>
          <cell r="I772">
            <v>0</v>
          </cell>
          <cell r="J772">
            <v>0</v>
          </cell>
          <cell r="K772">
            <v>0</v>
          </cell>
          <cell r="L772">
            <v>0</v>
          </cell>
          <cell r="M772">
            <v>0</v>
          </cell>
          <cell r="N772">
            <v>0</v>
          </cell>
          <cell r="O772">
            <v>0</v>
          </cell>
          <cell r="P772">
            <v>0</v>
          </cell>
          <cell r="Q772">
            <v>0</v>
          </cell>
          <cell r="R772">
            <v>0</v>
          </cell>
          <cell r="S772">
            <v>0</v>
          </cell>
          <cell r="T772">
            <v>0</v>
          </cell>
          <cell r="U772">
            <v>0</v>
          </cell>
          <cell r="V772">
            <v>0</v>
          </cell>
          <cell r="W772">
            <v>0</v>
          </cell>
          <cell r="X772">
            <v>0</v>
          </cell>
          <cell r="Y772">
            <v>0</v>
          </cell>
          <cell r="Z772">
            <v>0</v>
          </cell>
          <cell r="AA772">
            <v>0</v>
          </cell>
          <cell r="AB772">
            <v>0</v>
          </cell>
          <cell r="AC772">
            <v>0</v>
          </cell>
          <cell r="AD772">
            <v>0</v>
          </cell>
          <cell r="AE772">
            <v>0</v>
          </cell>
          <cell r="AF772">
            <v>0</v>
          </cell>
          <cell r="AG772">
            <v>0</v>
          </cell>
          <cell r="AH772">
            <v>0</v>
          </cell>
          <cell r="AI772">
            <v>0</v>
          </cell>
          <cell r="AJ772">
            <v>0</v>
          </cell>
          <cell r="AK772">
            <v>0</v>
          </cell>
          <cell r="AL772">
            <v>0</v>
          </cell>
          <cell r="AM772">
            <v>0</v>
          </cell>
          <cell r="AN772">
            <v>0</v>
          </cell>
          <cell r="AO772">
            <v>0</v>
          </cell>
          <cell r="AP772">
            <v>0</v>
          </cell>
          <cell r="AQ772">
            <v>0</v>
          </cell>
          <cell r="AR772">
            <v>0</v>
          </cell>
          <cell r="AS772">
            <v>0</v>
          </cell>
          <cell r="AT772">
            <v>0</v>
          </cell>
          <cell r="AU772">
            <v>0</v>
          </cell>
          <cell r="AV772">
            <v>0</v>
          </cell>
          <cell r="AW772">
            <v>0</v>
          </cell>
          <cell r="AX772">
            <v>0</v>
          </cell>
          <cell r="AY772">
            <v>0</v>
          </cell>
          <cell r="AZ772">
            <v>0</v>
          </cell>
          <cell r="BA772" t="str">
            <v>DATA</v>
          </cell>
        </row>
        <row r="773">
          <cell r="A773" t="str">
            <v>100</v>
          </cell>
          <cell r="B773" t="str">
            <v>REMUNERACIONES</v>
          </cell>
          <cell r="C773" t="str">
            <v>OTRAS ASIGNACIONES</v>
          </cell>
          <cell r="D773" t="str">
            <v>007</v>
          </cell>
          <cell r="E773">
            <v>-51595925</v>
          </cell>
          <cell r="F773">
            <v>-85059625</v>
          </cell>
          <cell r="G773">
            <v>0</v>
          </cell>
          <cell r="H773">
            <v>0</v>
          </cell>
          <cell r="I773">
            <v>0</v>
          </cell>
          <cell r="J773">
            <v>0</v>
          </cell>
          <cell r="K773">
            <v>0</v>
          </cell>
          <cell r="L773">
            <v>0</v>
          </cell>
          <cell r="M773">
            <v>0</v>
          </cell>
          <cell r="N773">
            <v>0</v>
          </cell>
          <cell r="O773">
            <v>0</v>
          </cell>
          <cell r="P773">
            <v>0</v>
          </cell>
          <cell r="Q773">
            <v>0</v>
          </cell>
          <cell r="R773">
            <v>0</v>
          </cell>
          <cell r="S773">
            <v>0</v>
          </cell>
          <cell r="T773">
            <v>0</v>
          </cell>
          <cell r="U773">
            <v>0</v>
          </cell>
          <cell r="V773">
            <v>0</v>
          </cell>
          <cell r="W773">
            <v>0</v>
          </cell>
          <cell r="X773">
            <v>0</v>
          </cell>
          <cell r="Y773">
            <v>0</v>
          </cell>
          <cell r="Z773">
            <v>0</v>
          </cell>
          <cell r="AA773">
            <v>0</v>
          </cell>
          <cell r="AB773">
            <v>0</v>
          </cell>
          <cell r="AC773">
            <v>0</v>
          </cell>
          <cell r="AD773">
            <v>0</v>
          </cell>
          <cell r="AE773">
            <v>0</v>
          </cell>
          <cell r="AF773">
            <v>0</v>
          </cell>
          <cell r="AG773">
            <v>0</v>
          </cell>
          <cell r="AH773">
            <v>0</v>
          </cell>
          <cell r="AI773">
            <v>0</v>
          </cell>
          <cell r="AJ773">
            <v>0</v>
          </cell>
          <cell r="AK773">
            <v>0</v>
          </cell>
          <cell r="AL773">
            <v>0</v>
          </cell>
          <cell r="AM773">
            <v>0</v>
          </cell>
          <cell r="AN773">
            <v>0</v>
          </cell>
          <cell r="AO773">
            <v>0</v>
          </cell>
          <cell r="AP773">
            <v>0</v>
          </cell>
          <cell r="AQ773">
            <v>0</v>
          </cell>
          <cell r="AR773">
            <v>0</v>
          </cell>
          <cell r="AS773">
            <v>0</v>
          </cell>
          <cell r="AT773">
            <v>0</v>
          </cell>
          <cell r="AU773">
            <v>0</v>
          </cell>
          <cell r="AV773">
            <v>0</v>
          </cell>
          <cell r="AW773">
            <v>0</v>
          </cell>
          <cell r="AX773">
            <v>0</v>
          </cell>
          <cell r="AY773">
            <v>0</v>
          </cell>
          <cell r="AZ773">
            <v>0</v>
          </cell>
          <cell r="BA773" t="str">
            <v>EMPRE</v>
          </cell>
        </row>
        <row r="774">
          <cell r="A774" t="str">
            <v>100</v>
          </cell>
          <cell r="B774" t="str">
            <v>REMUNERACIONES</v>
          </cell>
          <cell r="C774" t="str">
            <v>OTRAS ASIGNACIONES</v>
          </cell>
          <cell r="D774" t="str">
            <v>007</v>
          </cell>
          <cell r="E774">
            <v>-1107832</v>
          </cell>
          <cell r="F774">
            <v>-2114288</v>
          </cell>
          <cell r="G774">
            <v>0</v>
          </cell>
          <cell r="H774">
            <v>0</v>
          </cell>
          <cell r="I774">
            <v>0</v>
          </cell>
          <cell r="J774">
            <v>0</v>
          </cell>
          <cell r="K774">
            <v>0</v>
          </cell>
          <cell r="L774">
            <v>0</v>
          </cell>
          <cell r="M774">
            <v>0</v>
          </cell>
          <cell r="N774">
            <v>0</v>
          </cell>
          <cell r="O774">
            <v>0</v>
          </cell>
          <cell r="P774">
            <v>0</v>
          </cell>
          <cell r="Q774">
            <v>0</v>
          </cell>
          <cell r="R774">
            <v>0</v>
          </cell>
          <cell r="S774">
            <v>0</v>
          </cell>
          <cell r="T774">
            <v>0</v>
          </cell>
          <cell r="U774">
            <v>0</v>
          </cell>
          <cell r="V774">
            <v>0</v>
          </cell>
          <cell r="W774">
            <v>0</v>
          </cell>
          <cell r="X774">
            <v>0</v>
          </cell>
          <cell r="Y774">
            <v>0</v>
          </cell>
          <cell r="Z774">
            <v>0</v>
          </cell>
          <cell r="AA774">
            <v>0</v>
          </cell>
          <cell r="AB774">
            <v>0</v>
          </cell>
          <cell r="AC774">
            <v>0</v>
          </cell>
          <cell r="AD774">
            <v>0</v>
          </cell>
          <cell r="AE774">
            <v>0</v>
          </cell>
          <cell r="AF774">
            <v>0</v>
          </cell>
          <cell r="AG774">
            <v>0</v>
          </cell>
          <cell r="AH774">
            <v>0</v>
          </cell>
          <cell r="AI774">
            <v>0</v>
          </cell>
          <cell r="AJ774">
            <v>0</v>
          </cell>
          <cell r="AK774">
            <v>0</v>
          </cell>
          <cell r="AL774">
            <v>0</v>
          </cell>
          <cell r="AM774">
            <v>0</v>
          </cell>
          <cell r="AN774">
            <v>0</v>
          </cell>
          <cell r="AO774">
            <v>0</v>
          </cell>
          <cell r="AP774">
            <v>0</v>
          </cell>
          <cell r="AQ774">
            <v>0</v>
          </cell>
          <cell r="AR774">
            <v>0</v>
          </cell>
          <cell r="AS774">
            <v>0</v>
          </cell>
          <cell r="AT774">
            <v>0</v>
          </cell>
          <cell r="AU774">
            <v>-320000</v>
          </cell>
          <cell r="AV774">
            <v>-2774350</v>
          </cell>
          <cell r="AW774">
            <v>-947080</v>
          </cell>
          <cell r="AX774">
            <v>0</v>
          </cell>
          <cell r="AY774">
            <v>-3452092</v>
          </cell>
          <cell r="AZ774">
            <v>-2211506</v>
          </cell>
          <cell r="BA774" t="str">
            <v>INFOE</v>
          </cell>
        </row>
        <row r="775">
          <cell r="A775" t="str">
            <v>100</v>
          </cell>
          <cell r="B775" t="str">
            <v>REMUNERACIONES</v>
          </cell>
          <cell r="C775" t="str">
            <v>OTRAS ASIGNACIONES</v>
          </cell>
          <cell r="D775" t="str">
            <v>007</v>
          </cell>
          <cell r="E775">
            <v>-283438</v>
          </cell>
          <cell r="F775">
            <v>-264473</v>
          </cell>
          <cell r="G775">
            <v>0</v>
          </cell>
          <cell r="H775">
            <v>0</v>
          </cell>
          <cell r="I775">
            <v>0</v>
          </cell>
          <cell r="J775">
            <v>0</v>
          </cell>
          <cell r="K775">
            <v>0</v>
          </cell>
          <cell r="L775">
            <v>0</v>
          </cell>
          <cell r="M775">
            <v>0</v>
          </cell>
          <cell r="N775">
            <v>0</v>
          </cell>
          <cell r="O775">
            <v>0</v>
          </cell>
          <cell r="P775">
            <v>0</v>
          </cell>
          <cell r="Q775">
            <v>0</v>
          </cell>
          <cell r="R775">
            <v>0</v>
          </cell>
          <cell r="S775">
            <v>0</v>
          </cell>
          <cell r="T775">
            <v>0</v>
          </cell>
          <cell r="U775">
            <v>0</v>
          </cell>
          <cell r="V775">
            <v>0</v>
          </cell>
          <cell r="W775">
            <v>0</v>
          </cell>
          <cell r="X775">
            <v>0</v>
          </cell>
          <cell r="Y775">
            <v>0</v>
          </cell>
          <cell r="Z775">
            <v>0</v>
          </cell>
          <cell r="AA775">
            <v>0</v>
          </cell>
          <cell r="AB775">
            <v>0</v>
          </cell>
          <cell r="AC775">
            <v>0</v>
          </cell>
          <cell r="AD775">
            <v>0</v>
          </cell>
          <cell r="AE775">
            <v>0</v>
          </cell>
          <cell r="AF775">
            <v>0</v>
          </cell>
          <cell r="AG775">
            <v>0</v>
          </cell>
          <cell r="AH775">
            <v>0</v>
          </cell>
          <cell r="AI775">
            <v>0</v>
          </cell>
          <cell r="AJ775">
            <v>0</v>
          </cell>
          <cell r="AK775">
            <v>0</v>
          </cell>
          <cell r="AL775">
            <v>0</v>
          </cell>
          <cell r="AM775">
            <v>0</v>
          </cell>
          <cell r="AN775">
            <v>0</v>
          </cell>
          <cell r="AO775">
            <v>0</v>
          </cell>
          <cell r="AP775">
            <v>0</v>
          </cell>
          <cell r="AQ775">
            <v>0</v>
          </cell>
          <cell r="AR775">
            <v>0</v>
          </cell>
          <cell r="AS775">
            <v>0</v>
          </cell>
          <cell r="AT775">
            <v>0</v>
          </cell>
          <cell r="AU775">
            <v>0</v>
          </cell>
          <cell r="AV775">
            <v>0</v>
          </cell>
          <cell r="AW775">
            <v>0</v>
          </cell>
          <cell r="AX775">
            <v>0</v>
          </cell>
          <cell r="AY775">
            <v>164098</v>
          </cell>
          <cell r="AZ775">
            <v>-487710</v>
          </cell>
          <cell r="BA775" t="str">
            <v>PANAL</v>
          </cell>
        </row>
        <row r="776">
          <cell r="A776" t="str">
            <v>100</v>
          </cell>
          <cell r="B776" t="str">
            <v>REMUNERACIONES</v>
          </cell>
          <cell r="C776" t="str">
            <v>OTRAS ASIGNACIONES</v>
          </cell>
          <cell r="D776" t="str">
            <v>007</v>
          </cell>
          <cell r="E776">
            <v>-107164</v>
          </cell>
          <cell r="F776">
            <v>-260590</v>
          </cell>
          <cell r="G776">
            <v>0</v>
          </cell>
          <cell r="H776">
            <v>0</v>
          </cell>
          <cell r="I776">
            <v>0</v>
          </cell>
          <cell r="J776">
            <v>0</v>
          </cell>
          <cell r="K776">
            <v>0</v>
          </cell>
          <cell r="L776">
            <v>0</v>
          </cell>
          <cell r="M776">
            <v>0</v>
          </cell>
          <cell r="N776">
            <v>0</v>
          </cell>
          <cell r="O776">
            <v>0</v>
          </cell>
          <cell r="P776">
            <v>0</v>
          </cell>
          <cell r="Q776">
            <v>0</v>
          </cell>
          <cell r="R776">
            <v>0</v>
          </cell>
          <cell r="S776">
            <v>0</v>
          </cell>
          <cell r="T776">
            <v>0</v>
          </cell>
          <cell r="U776">
            <v>0</v>
          </cell>
          <cell r="V776">
            <v>0</v>
          </cell>
          <cell r="W776">
            <v>0</v>
          </cell>
          <cell r="X776">
            <v>0</v>
          </cell>
          <cell r="Y776">
            <v>0</v>
          </cell>
          <cell r="Z776">
            <v>0</v>
          </cell>
          <cell r="AA776">
            <v>0</v>
          </cell>
          <cell r="AB776">
            <v>0</v>
          </cell>
          <cell r="AC776">
            <v>-7385645.1612903234</v>
          </cell>
          <cell r="AD776">
            <v>-7403370.7096774187</v>
          </cell>
          <cell r="AE776">
            <v>-7897586.4486161545</v>
          </cell>
          <cell r="AF776">
            <v>-8168796.8538776124</v>
          </cell>
          <cell r="AG776">
            <v>-8531969.3771273252</v>
          </cell>
          <cell r="AH776">
            <v>-9117494.6886114366</v>
          </cell>
          <cell r="AI776">
            <v>-9150317.669490438</v>
          </cell>
          <cell r="AJ776">
            <v>-9176853.5907319598</v>
          </cell>
          <cell r="AK776">
            <v>-9202548.7807860076</v>
          </cell>
          <cell r="AL776">
            <v>-9230156.4271283634</v>
          </cell>
          <cell r="AM776">
            <v>-9263384.9902660269</v>
          </cell>
          <cell r="AN776">
            <v>-9320617.3073028587</v>
          </cell>
          <cell r="AO776">
            <v>-355882</v>
          </cell>
          <cell r="AP776">
            <v>-369114</v>
          </cell>
          <cell r="AQ776">
            <v>-379142</v>
          </cell>
          <cell r="AR776">
            <v>-379242</v>
          </cell>
          <cell r="AS776">
            <v>-260620</v>
          </cell>
          <cell r="AT776">
            <v>-129098</v>
          </cell>
          <cell r="AU776">
            <v>-290314</v>
          </cell>
          <cell r="AV776">
            <v>-172090</v>
          </cell>
          <cell r="AW776">
            <v>-172090</v>
          </cell>
          <cell r="AX776">
            <v>14250</v>
          </cell>
          <cell r="AY776">
            <v>-367570</v>
          </cell>
          <cell r="AZ776">
            <v>-138792</v>
          </cell>
          <cell r="BA776" t="str">
            <v>TDATA</v>
          </cell>
        </row>
        <row r="777">
          <cell r="A777" t="str">
            <v>100</v>
          </cell>
          <cell r="B777" t="str">
            <v>REMUNERACIONES</v>
          </cell>
          <cell r="C777" t="str">
            <v>OTRAS ASIGNACIONES</v>
          </cell>
          <cell r="D777" t="str">
            <v>007</v>
          </cell>
          <cell r="E777">
            <v>-61355778</v>
          </cell>
          <cell r="F777">
            <v>-125712929</v>
          </cell>
          <cell r="G777">
            <v>0</v>
          </cell>
          <cell r="H777">
            <v>0</v>
          </cell>
          <cell r="I777">
            <v>0</v>
          </cell>
          <cell r="J777">
            <v>0</v>
          </cell>
          <cell r="K777">
            <v>0</v>
          </cell>
          <cell r="L777">
            <v>0</v>
          </cell>
          <cell r="M777">
            <v>0</v>
          </cell>
          <cell r="N777">
            <v>0</v>
          </cell>
          <cell r="O777">
            <v>0</v>
          </cell>
          <cell r="P777">
            <v>0</v>
          </cell>
          <cell r="Q777">
            <v>0</v>
          </cell>
          <cell r="R777">
            <v>0</v>
          </cell>
          <cell r="S777">
            <v>0</v>
          </cell>
          <cell r="T777">
            <v>0</v>
          </cell>
          <cell r="U777">
            <v>0</v>
          </cell>
          <cell r="V777">
            <v>0</v>
          </cell>
          <cell r="W777">
            <v>0</v>
          </cell>
          <cell r="X777">
            <v>0</v>
          </cell>
          <cell r="Y777">
            <v>0</v>
          </cell>
          <cell r="Z777">
            <v>0</v>
          </cell>
          <cell r="AA777">
            <v>0</v>
          </cell>
          <cell r="AB777">
            <v>0</v>
          </cell>
          <cell r="AC777">
            <v>-32007533.195876289</v>
          </cell>
          <cell r="AD777">
            <v>-32007533.195876289</v>
          </cell>
          <cell r="AE777">
            <v>-32007533.195876289</v>
          </cell>
          <cell r="AF777">
            <v>-32007533.195876289</v>
          </cell>
          <cell r="AG777">
            <v>-32007533.195876289</v>
          </cell>
          <cell r="AH777">
            <v>-32970883.298969071</v>
          </cell>
          <cell r="AI777">
            <v>-32970883.298969071</v>
          </cell>
          <cell r="AJ777">
            <v>-32970883.298969071</v>
          </cell>
          <cell r="AK777">
            <v>-32970883.298969071</v>
          </cell>
          <cell r="AL777">
            <v>-32970883.298969071</v>
          </cell>
          <cell r="AM777">
            <v>-32970883.298969071</v>
          </cell>
          <cell r="AN777">
            <v>-33102477.525773197</v>
          </cell>
          <cell r="AO777">
            <v>-136184548</v>
          </cell>
          <cell r="AP777">
            <v>-248442558</v>
          </cell>
          <cell r="AQ777">
            <v>-94092428</v>
          </cell>
          <cell r="AR777">
            <v>-94983798</v>
          </cell>
          <cell r="AS777">
            <v>-91298614</v>
          </cell>
          <cell r="AT777">
            <v>-95681798</v>
          </cell>
          <cell r="AU777">
            <v>-89231530</v>
          </cell>
          <cell r="AV777">
            <v>-86239798</v>
          </cell>
          <cell r="AW777">
            <v>-83805400</v>
          </cell>
          <cell r="AX777">
            <v>-80818004</v>
          </cell>
          <cell r="AY777">
            <v>-83309664</v>
          </cell>
          <cell r="AZ777">
            <v>-88989014</v>
          </cell>
          <cell r="BA777" t="str">
            <v>TEMPR</v>
          </cell>
        </row>
        <row r="778">
          <cell r="A778" t="str">
            <v>100</v>
          </cell>
          <cell r="B778" t="str">
            <v>REMUNERACIONES</v>
          </cell>
          <cell r="C778" t="str">
            <v>OTROS BENEFICIOS</v>
          </cell>
          <cell r="D778" t="str">
            <v>019</v>
          </cell>
          <cell r="E778">
            <v>-1167</v>
          </cell>
          <cell r="F778">
            <v>-1166</v>
          </cell>
          <cell r="G778">
            <v>0</v>
          </cell>
          <cell r="H778">
            <v>0</v>
          </cell>
          <cell r="I778">
            <v>0</v>
          </cell>
          <cell r="J778">
            <v>0</v>
          </cell>
          <cell r="K778">
            <v>0</v>
          </cell>
          <cell r="L778">
            <v>0</v>
          </cell>
          <cell r="M778">
            <v>0</v>
          </cell>
          <cell r="N778">
            <v>0</v>
          </cell>
          <cell r="O778">
            <v>0</v>
          </cell>
          <cell r="P778">
            <v>0</v>
          </cell>
          <cell r="Q778">
            <v>0</v>
          </cell>
          <cell r="R778">
            <v>0</v>
          </cell>
          <cell r="S778">
            <v>0</v>
          </cell>
          <cell r="T778">
            <v>0</v>
          </cell>
          <cell r="U778">
            <v>0</v>
          </cell>
          <cell r="V778">
            <v>0</v>
          </cell>
          <cell r="W778">
            <v>0</v>
          </cell>
          <cell r="X778">
            <v>0</v>
          </cell>
          <cell r="Y778">
            <v>0</v>
          </cell>
          <cell r="Z778">
            <v>0</v>
          </cell>
          <cell r="AA778">
            <v>0</v>
          </cell>
          <cell r="AB778">
            <v>0</v>
          </cell>
          <cell r="AC778">
            <v>0</v>
          </cell>
          <cell r="AD778">
            <v>0</v>
          </cell>
          <cell r="AE778">
            <v>0</v>
          </cell>
          <cell r="AF778">
            <v>0</v>
          </cell>
          <cell r="AG778">
            <v>0</v>
          </cell>
          <cell r="AH778">
            <v>0</v>
          </cell>
          <cell r="AI778">
            <v>0</v>
          </cell>
          <cell r="AJ778">
            <v>0</v>
          </cell>
          <cell r="AK778">
            <v>0</v>
          </cell>
          <cell r="AL778">
            <v>0</v>
          </cell>
          <cell r="AM778">
            <v>0</v>
          </cell>
          <cell r="AN778">
            <v>0</v>
          </cell>
          <cell r="AO778">
            <v>-63180</v>
          </cell>
          <cell r="AP778">
            <v>-63328</v>
          </cell>
          <cell r="AQ778">
            <v>-63252</v>
          </cell>
          <cell r="AR778">
            <v>-216262</v>
          </cell>
          <cell r="AS778">
            <v>0</v>
          </cell>
          <cell r="AT778">
            <v>-31710</v>
          </cell>
          <cell r="AU778">
            <v>0</v>
          </cell>
          <cell r="AV778">
            <v>-2304</v>
          </cell>
          <cell r="AW778">
            <v>-2324</v>
          </cell>
          <cell r="AX778">
            <v>-2924</v>
          </cell>
          <cell r="AY778">
            <v>-2342</v>
          </cell>
          <cell r="AZ778">
            <v>-2342</v>
          </cell>
          <cell r="BA778" t="str">
            <v>COMUN</v>
          </cell>
        </row>
        <row r="779">
          <cell r="A779" t="str">
            <v>100</v>
          </cell>
          <cell r="B779" t="str">
            <v>REMUNERACIONES</v>
          </cell>
          <cell r="C779" t="str">
            <v>OTROS BENEFICIOS</v>
          </cell>
          <cell r="D779" t="str">
            <v>019</v>
          </cell>
          <cell r="E779">
            <v>-34216790</v>
          </cell>
          <cell r="F779">
            <v>-18182090</v>
          </cell>
          <cell r="G779">
            <v>0</v>
          </cell>
          <cell r="H779">
            <v>0</v>
          </cell>
          <cell r="I779">
            <v>0</v>
          </cell>
          <cell r="J779">
            <v>0</v>
          </cell>
          <cell r="K779">
            <v>0</v>
          </cell>
          <cell r="L779">
            <v>0</v>
          </cell>
          <cell r="M779">
            <v>0</v>
          </cell>
          <cell r="N779">
            <v>0</v>
          </cell>
          <cell r="O779">
            <v>0</v>
          </cell>
          <cell r="P779">
            <v>0</v>
          </cell>
          <cell r="Q779">
            <v>0</v>
          </cell>
          <cell r="R779">
            <v>0</v>
          </cell>
          <cell r="S779">
            <v>0</v>
          </cell>
          <cell r="T779">
            <v>0</v>
          </cell>
          <cell r="U779">
            <v>0</v>
          </cell>
          <cell r="V779">
            <v>0</v>
          </cell>
          <cell r="W779">
            <v>0</v>
          </cell>
          <cell r="X779">
            <v>0</v>
          </cell>
          <cell r="Y779">
            <v>0</v>
          </cell>
          <cell r="Z779">
            <v>0</v>
          </cell>
          <cell r="AA779">
            <v>0</v>
          </cell>
          <cell r="AB779">
            <v>0</v>
          </cell>
          <cell r="AC779">
            <v>0</v>
          </cell>
          <cell r="AD779">
            <v>0</v>
          </cell>
          <cell r="AE779">
            <v>0</v>
          </cell>
          <cell r="AF779">
            <v>0</v>
          </cell>
          <cell r="AG779">
            <v>0</v>
          </cell>
          <cell r="AH779">
            <v>0</v>
          </cell>
          <cell r="AI779">
            <v>0</v>
          </cell>
          <cell r="AJ779">
            <v>0</v>
          </cell>
          <cell r="AK779">
            <v>0</v>
          </cell>
          <cell r="AL779">
            <v>0</v>
          </cell>
          <cell r="AM779">
            <v>0</v>
          </cell>
          <cell r="AN779">
            <v>0</v>
          </cell>
          <cell r="AO779">
            <v>0</v>
          </cell>
          <cell r="AP779">
            <v>0</v>
          </cell>
          <cell r="AQ779">
            <v>0</v>
          </cell>
          <cell r="AR779">
            <v>0</v>
          </cell>
          <cell r="AS779">
            <v>0</v>
          </cell>
          <cell r="AT779">
            <v>0</v>
          </cell>
          <cell r="AU779">
            <v>0</v>
          </cell>
          <cell r="AV779">
            <v>0</v>
          </cell>
          <cell r="AW779">
            <v>0</v>
          </cell>
          <cell r="AX779">
            <v>0</v>
          </cell>
          <cell r="AY779">
            <v>0</v>
          </cell>
          <cell r="AZ779">
            <v>0</v>
          </cell>
          <cell r="BA779" t="str">
            <v>DATA</v>
          </cell>
        </row>
        <row r="780">
          <cell r="A780" t="str">
            <v>100</v>
          </cell>
          <cell r="B780" t="str">
            <v>REMUNERACIONES</v>
          </cell>
          <cell r="C780" t="str">
            <v>OTROS BENEFICIOS</v>
          </cell>
          <cell r="D780" t="str">
            <v>019</v>
          </cell>
          <cell r="E780">
            <v>-74733969</v>
          </cell>
          <cell r="F780">
            <v>-49642754</v>
          </cell>
          <cell r="G780">
            <v>0</v>
          </cell>
          <cell r="H780">
            <v>0</v>
          </cell>
          <cell r="I780">
            <v>0</v>
          </cell>
          <cell r="J780">
            <v>0</v>
          </cell>
          <cell r="K780">
            <v>0</v>
          </cell>
          <cell r="L780">
            <v>0</v>
          </cell>
          <cell r="M780">
            <v>0</v>
          </cell>
          <cell r="N780">
            <v>0</v>
          </cell>
          <cell r="O780">
            <v>0</v>
          </cell>
          <cell r="P780">
            <v>0</v>
          </cell>
          <cell r="Q780">
            <v>0</v>
          </cell>
          <cell r="R780">
            <v>0</v>
          </cell>
          <cell r="S780">
            <v>0</v>
          </cell>
          <cell r="T780">
            <v>0</v>
          </cell>
          <cell r="U780">
            <v>0</v>
          </cell>
          <cell r="V780">
            <v>0</v>
          </cell>
          <cell r="W780">
            <v>0</v>
          </cell>
          <cell r="X780">
            <v>0</v>
          </cell>
          <cell r="Y780">
            <v>0</v>
          </cell>
          <cell r="Z780">
            <v>0</v>
          </cell>
          <cell r="AA780">
            <v>0</v>
          </cell>
          <cell r="AB780">
            <v>0</v>
          </cell>
          <cell r="AC780">
            <v>0</v>
          </cell>
          <cell r="AD780">
            <v>0</v>
          </cell>
          <cell r="AE780">
            <v>0</v>
          </cell>
          <cell r="AF780">
            <v>0</v>
          </cell>
          <cell r="AG780">
            <v>0</v>
          </cell>
          <cell r="AH780">
            <v>0</v>
          </cell>
          <cell r="AI780">
            <v>0</v>
          </cell>
          <cell r="AJ780">
            <v>0</v>
          </cell>
          <cell r="AK780">
            <v>0</v>
          </cell>
          <cell r="AL780">
            <v>0</v>
          </cell>
          <cell r="AM780">
            <v>0</v>
          </cell>
          <cell r="AN780">
            <v>0</v>
          </cell>
          <cell r="AO780">
            <v>0</v>
          </cell>
          <cell r="AP780">
            <v>0</v>
          </cell>
          <cell r="AQ780">
            <v>0</v>
          </cell>
          <cell r="AR780">
            <v>0</v>
          </cell>
          <cell r="AS780">
            <v>0</v>
          </cell>
          <cell r="AT780">
            <v>0</v>
          </cell>
          <cell r="AU780">
            <v>0</v>
          </cell>
          <cell r="AV780">
            <v>0</v>
          </cell>
          <cell r="AW780">
            <v>0</v>
          </cell>
          <cell r="AX780">
            <v>0</v>
          </cell>
          <cell r="AY780">
            <v>0</v>
          </cell>
          <cell r="AZ780">
            <v>0</v>
          </cell>
          <cell r="BA780" t="str">
            <v>EMPRE</v>
          </cell>
        </row>
        <row r="781">
          <cell r="A781" t="str">
            <v>100</v>
          </cell>
          <cell r="B781" t="str">
            <v>REMUNERACIONES</v>
          </cell>
          <cell r="C781" t="str">
            <v>OTROS BENEFICIOS</v>
          </cell>
          <cell r="D781" t="str">
            <v>019</v>
          </cell>
          <cell r="E781">
            <v>-2439758</v>
          </cell>
          <cell r="F781">
            <v>-4469463</v>
          </cell>
          <cell r="G781">
            <v>0</v>
          </cell>
          <cell r="H781">
            <v>0</v>
          </cell>
          <cell r="I781">
            <v>0</v>
          </cell>
          <cell r="J781">
            <v>0</v>
          </cell>
          <cell r="K781">
            <v>0</v>
          </cell>
          <cell r="L781">
            <v>0</v>
          </cell>
          <cell r="M781">
            <v>0</v>
          </cell>
          <cell r="N781">
            <v>0</v>
          </cell>
          <cell r="O781">
            <v>0</v>
          </cell>
          <cell r="P781">
            <v>0</v>
          </cell>
          <cell r="Q781">
            <v>0</v>
          </cell>
          <cell r="R781">
            <v>0</v>
          </cell>
          <cell r="S781">
            <v>0</v>
          </cell>
          <cell r="T781">
            <v>0</v>
          </cell>
          <cell r="U781">
            <v>0</v>
          </cell>
          <cell r="V781">
            <v>0</v>
          </cell>
          <cell r="W781">
            <v>0</v>
          </cell>
          <cell r="X781">
            <v>0</v>
          </cell>
          <cell r="Y781">
            <v>0</v>
          </cell>
          <cell r="Z781">
            <v>0</v>
          </cell>
          <cell r="AA781">
            <v>0</v>
          </cell>
          <cell r="AB781">
            <v>0</v>
          </cell>
          <cell r="AC781">
            <v>0</v>
          </cell>
          <cell r="AD781">
            <v>0</v>
          </cell>
          <cell r="AE781">
            <v>0</v>
          </cell>
          <cell r="AF781">
            <v>0</v>
          </cell>
          <cell r="AG781">
            <v>0</v>
          </cell>
          <cell r="AH781">
            <v>0</v>
          </cell>
          <cell r="AI781">
            <v>0</v>
          </cell>
          <cell r="AJ781">
            <v>0</v>
          </cell>
          <cell r="AK781">
            <v>0</v>
          </cell>
          <cell r="AL781">
            <v>0</v>
          </cell>
          <cell r="AM781">
            <v>0</v>
          </cell>
          <cell r="AN781">
            <v>0</v>
          </cell>
          <cell r="AO781">
            <v>0</v>
          </cell>
          <cell r="AP781">
            <v>-384180</v>
          </cell>
          <cell r="AQ781">
            <v>-390030</v>
          </cell>
          <cell r="AR781">
            <v>-980000</v>
          </cell>
          <cell r="AS781">
            <v>-980000</v>
          </cell>
          <cell r="AT781">
            <v>-1005796</v>
          </cell>
          <cell r="AU781">
            <v>-6134498</v>
          </cell>
          <cell r="AV781">
            <v>-7997180</v>
          </cell>
          <cell r="AW781">
            <v>0</v>
          </cell>
          <cell r="AX781">
            <v>-1343744</v>
          </cell>
          <cell r="AY781">
            <v>-7291080</v>
          </cell>
          <cell r="AZ781">
            <v>-5567906</v>
          </cell>
          <cell r="BA781" t="str">
            <v>INFOE</v>
          </cell>
        </row>
        <row r="782">
          <cell r="A782" t="str">
            <v>100</v>
          </cell>
          <cell r="B782" t="str">
            <v>REMUNERACIONES</v>
          </cell>
          <cell r="C782" t="str">
            <v>OTROS BENEFICIOS</v>
          </cell>
          <cell r="D782" t="str">
            <v>019</v>
          </cell>
          <cell r="E782">
            <v>0</v>
          </cell>
          <cell r="F782">
            <v>0</v>
          </cell>
          <cell r="G782">
            <v>0</v>
          </cell>
          <cell r="H782">
            <v>0</v>
          </cell>
          <cell r="I782">
            <v>0</v>
          </cell>
          <cell r="J782">
            <v>0</v>
          </cell>
          <cell r="K782">
            <v>0</v>
          </cell>
          <cell r="L782">
            <v>0</v>
          </cell>
          <cell r="M782">
            <v>0</v>
          </cell>
          <cell r="N782">
            <v>0</v>
          </cell>
          <cell r="O782">
            <v>0</v>
          </cell>
          <cell r="P782">
            <v>0</v>
          </cell>
          <cell r="Q782">
            <v>0</v>
          </cell>
          <cell r="R782">
            <v>0</v>
          </cell>
          <cell r="S782">
            <v>0</v>
          </cell>
          <cell r="T782">
            <v>0</v>
          </cell>
          <cell r="U782">
            <v>0</v>
          </cell>
          <cell r="V782">
            <v>0</v>
          </cell>
          <cell r="W782">
            <v>0</v>
          </cell>
          <cell r="X782">
            <v>0</v>
          </cell>
          <cell r="Y782">
            <v>0</v>
          </cell>
          <cell r="Z782">
            <v>0</v>
          </cell>
          <cell r="AA782">
            <v>0</v>
          </cell>
          <cell r="AB782">
            <v>0</v>
          </cell>
          <cell r="AC782">
            <v>0</v>
          </cell>
          <cell r="AD782">
            <v>0</v>
          </cell>
          <cell r="AE782">
            <v>0</v>
          </cell>
          <cell r="AF782">
            <v>0</v>
          </cell>
          <cell r="AG782">
            <v>0</v>
          </cell>
          <cell r="AH782">
            <v>0</v>
          </cell>
          <cell r="AI782">
            <v>0</v>
          </cell>
          <cell r="AJ782">
            <v>0</v>
          </cell>
          <cell r="AK782">
            <v>0</v>
          </cell>
          <cell r="AL782">
            <v>0</v>
          </cell>
          <cell r="AM782">
            <v>0</v>
          </cell>
          <cell r="AN782">
            <v>0</v>
          </cell>
          <cell r="AO782">
            <v>0</v>
          </cell>
          <cell r="AP782">
            <v>0</v>
          </cell>
          <cell r="AQ782">
            <v>-5192266</v>
          </cell>
          <cell r="AR782">
            <v>-1686666</v>
          </cell>
          <cell r="AS782">
            <v>-1548800</v>
          </cell>
          <cell r="AT782">
            <v>0</v>
          </cell>
          <cell r="AU782">
            <v>0</v>
          </cell>
          <cell r="AV782">
            <v>0</v>
          </cell>
          <cell r="AW782">
            <v>0</v>
          </cell>
          <cell r="AX782">
            <v>0</v>
          </cell>
          <cell r="AY782">
            <v>0</v>
          </cell>
          <cell r="AZ782">
            <v>-27512584</v>
          </cell>
          <cell r="BA782" t="str">
            <v>PANAL</v>
          </cell>
        </row>
        <row r="783">
          <cell r="A783" t="str">
            <v>100</v>
          </cell>
          <cell r="B783" t="str">
            <v>REMUNERACIONES</v>
          </cell>
          <cell r="C783" t="str">
            <v>OTROS BENEFICIOS</v>
          </cell>
          <cell r="D783" t="str">
            <v>019</v>
          </cell>
          <cell r="E783">
            <v>-115835</v>
          </cell>
          <cell r="F783">
            <v>104170</v>
          </cell>
          <cell r="G783">
            <v>0</v>
          </cell>
          <cell r="H783">
            <v>0</v>
          </cell>
          <cell r="I783">
            <v>0</v>
          </cell>
          <cell r="J783">
            <v>0</v>
          </cell>
          <cell r="K783">
            <v>0</v>
          </cell>
          <cell r="L783">
            <v>0</v>
          </cell>
          <cell r="M783">
            <v>0</v>
          </cell>
          <cell r="N783">
            <v>0</v>
          </cell>
          <cell r="O783">
            <v>0</v>
          </cell>
          <cell r="P783">
            <v>0</v>
          </cell>
          <cell r="Q783">
            <v>0</v>
          </cell>
          <cell r="R783">
            <v>0</v>
          </cell>
          <cell r="S783">
            <v>0</v>
          </cell>
          <cell r="T783">
            <v>0</v>
          </cell>
          <cell r="U783">
            <v>0</v>
          </cell>
          <cell r="V783">
            <v>0</v>
          </cell>
          <cell r="W783">
            <v>0</v>
          </cell>
          <cell r="X783">
            <v>0</v>
          </cell>
          <cell r="Y783">
            <v>0</v>
          </cell>
          <cell r="Z783">
            <v>0</v>
          </cell>
          <cell r="AA783">
            <v>0</v>
          </cell>
          <cell r="AB783">
            <v>0</v>
          </cell>
          <cell r="AC783">
            <v>-14438172.258064516</v>
          </cell>
          <cell r="AD783">
            <v>-14472823.87148387</v>
          </cell>
          <cell r="AE783">
            <v>-15221044.86850694</v>
          </cell>
          <cell r="AF783">
            <v>-15639994.278276807</v>
          </cell>
          <cell r="AG783">
            <v>-16195075.479922889</v>
          </cell>
          <cell r="AH783">
            <v>-17184362.791805014</v>
          </cell>
          <cell r="AI783">
            <v>-17246226.497855518</v>
          </cell>
          <cell r="AJ783">
            <v>-17296240.554699294</v>
          </cell>
          <cell r="AK783">
            <v>-17344670.028252449</v>
          </cell>
          <cell r="AL783">
            <v>-17396704.038337208</v>
          </cell>
          <cell r="AM783">
            <v>-17459332.172875226</v>
          </cell>
          <cell r="AN783">
            <v>-17568289.626338478</v>
          </cell>
          <cell r="AO783">
            <v>-126360</v>
          </cell>
          <cell r="AP783">
            <v>-126656</v>
          </cell>
          <cell r="AQ783">
            <v>-126504</v>
          </cell>
          <cell r="AR783">
            <v>-143402</v>
          </cell>
          <cell r="AS783">
            <v>-391598</v>
          </cell>
          <cell r="AT783">
            <v>-1548796</v>
          </cell>
          <cell r="AU783">
            <v>-3457554</v>
          </cell>
          <cell r="AV783">
            <v>-53696</v>
          </cell>
          <cell r="AW783">
            <v>1484</v>
          </cell>
          <cell r="AX783">
            <v>-14620</v>
          </cell>
          <cell r="AY783">
            <v>-9402</v>
          </cell>
          <cell r="AZ783">
            <v>-11710</v>
          </cell>
          <cell r="BA783" t="str">
            <v>TDATA</v>
          </cell>
        </row>
        <row r="784">
          <cell r="A784" t="str">
            <v>100</v>
          </cell>
          <cell r="B784" t="str">
            <v>REMUNERACIONES</v>
          </cell>
          <cell r="C784" t="str">
            <v>OTROS BENEFICIOS</v>
          </cell>
          <cell r="D784" t="str">
            <v>019</v>
          </cell>
          <cell r="E784">
            <v>0</v>
          </cell>
          <cell r="F784">
            <v>-480000</v>
          </cell>
          <cell r="G784">
            <v>0</v>
          </cell>
          <cell r="H784">
            <v>0</v>
          </cell>
          <cell r="I784">
            <v>0</v>
          </cell>
          <cell r="J784">
            <v>0</v>
          </cell>
          <cell r="K784">
            <v>0</v>
          </cell>
          <cell r="L784">
            <v>0</v>
          </cell>
          <cell r="M784">
            <v>0</v>
          </cell>
          <cell r="N784">
            <v>0</v>
          </cell>
          <cell r="O784">
            <v>0</v>
          </cell>
          <cell r="P784">
            <v>0</v>
          </cell>
          <cell r="Q784">
            <v>0</v>
          </cell>
          <cell r="R784">
            <v>0</v>
          </cell>
          <cell r="S784">
            <v>0</v>
          </cell>
          <cell r="T784">
            <v>0</v>
          </cell>
          <cell r="U784">
            <v>0</v>
          </cell>
          <cell r="V784">
            <v>0</v>
          </cell>
          <cell r="W784">
            <v>0</v>
          </cell>
          <cell r="X784">
            <v>0</v>
          </cell>
          <cell r="Y784">
            <v>0</v>
          </cell>
          <cell r="Z784">
            <v>0</v>
          </cell>
          <cell r="AA784">
            <v>0</v>
          </cell>
          <cell r="AB784">
            <v>0</v>
          </cell>
          <cell r="AC784">
            <v>0</v>
          </cell>
          <cell r="AD784">
            <v>0</v>
          </cell>
          <cell r="AE784">
            <v>0</v>
          </cell>
          <cell r="AF784">
            <v>0</v>
          </cell>
          <cell r="AG784">
            <v>0</v>
          </cell>
          <cell r="AH784">
            <v>0</v>
          </cell>
          <cell r="AI784">
            <v>0</v>
          </cell>
          <cell r="AJ784">
            <v>0</v>
          </cell>
          <cell r="AK784">
            <v>0</v>
          </cell>
          <cell r="AL784">
            <v>0</v>
          </cell>
          <cell r="AM784">
            <v>0</v>
          </cell>
          <cell r="AN784">
            <v>0</v>
          </cell>
          <cell r="AO784">
            <v>-384568</v>
          </cell>
          <cell r="AP784">
            <v>-400000</v>
          </cell>
          <cell r="AQ784">
            <v>-11980656</v>
          </cell>
          <cell r="AR784">
            <v>-3821250</v>
          </cell>
          <cell r="AS784">
            <v>0</v>
          </cell>
          <cell r="AT784">
            <v>0</v>
          </cell>
          <cell r="AU784">
            <v>0</v>
          </cell>
          <cell r="AV784">
            <v>0</v>
          </cell>
          <cell r="AW784">
            <v>0</v>
          </cell>
          <cell r="AX784">
            <v>0</v>
          </cell>
          <cell r="AY784">
            <v>0</v>
          </cell>
          <cell r="AZ784">
            <v>0</v>
          </cell>
          <cell r="BA784" t="str">
            <v>TECNO</v>
          </cell>
        </row>
        <row r="785">
          <cell r="A785" t="str">
            <v>100</v>
          </cell>
          <cell r="B785" t="str">
            <v>REMUNERACIONES</v>
          </cell>
          <cell r="C785" t="str">
            <v>OTROS BENEFICIOS</v>
          </cell>
          <cell r="D785" t="str">
            <v>019</v>
          </cell>
          <cell r="E785">
            <v>-108950759</v>
          </cell>
          <cell r="F785">
            <v>-67824844</v>
          </cell>
          <cell r="G785">
            <v>0</v>
          </cell>
          <cell r="H785">
            <v>0</v>
          </cell>
          <cell r="I785">
            <v>0</v>
          </cell>
          <cell r="J785">
            <v>0</v>
          </cell>
          <cell r="K785">
            <v>0</v>
          </cell>
          <cell r="L785">
            <v>0</v>
          </cell>
          <cell r="M785">
            <v>0</v>
          </cell>
          <cell r="N785">
            <v>0</v>
          </cell>
          <cell r="O785">
            <v>0</v>
          </cell>
          <cell r="P785">
            <v>0</v>
          </cell>
          <cell r="Q785">
            <v>0</v>
          </cell>
          <cell r="R785">
            <v>0</v>
          </cell>
          <cell r="S785">
            <v>0</v>
          </cell>
          <cell r="T785">
            <v>0</v>
          </cell>
          <cell r="U785">
            <v>0</v>
          </cell>
          <cell r="V785">
            <v>0</v>
          </cell>
          <cell r="W785">
            <v>0</v>
          </cell>
          <cell r="X785">
            <v>0</v>
          </cell>
          <cell r="Y785">
            <v>0</v>
          </cell>
          <cell r="Z785">
            <v>0</v>
          </cell>
          <cell r="AA785">
            <v>0</v>
          </cell>
          <cell r="AB785">
            <v>0</v>
          </cell>
          <cell r="AC785">
            <v>-54790000</v>
          </cell>
          <cell r="AD785">
            <v>-54790000</v>
          </cell>
          <cell r="AE785">
            <v>-53030000</v>
          </cell>
          <cell r="AF785">
            <v>-50390000</v>
          </cell>
          <cell r="AG785">
            <v>-50390000</v>
          </cell>
          <cell r="AH785">
            <v>-51835000</v>
          </cell>
          <cell r="AI785">
            <v>-43028000</v>
          </cell>
          <cell r="AJ785">
            <v>-43028000</v>
          </cell>
          <cell r="AK785">
            <v>-43028000</v>
          </cell>
          <cell r="AL785">
            <v>-43028000</v>
          </cell>
          <cell r="AM785">
            <v>-43028000</v>
          </cell>
          <cell r="AN785">
            <v>-43189000</v>
          </cell>
          <cell r="AO785">
            <v>-151984144</v>
          </cell>
          <cell r="AP785">
            <v>-150339338</v>
          </cell>
          <cell r="AQ785">
            <v>-157965496</v>
          </cell>
          <cell r="AR785">
            <v>-176917314</v>
          </cell>
          <cell r="AS785">
            <v>-130730134</v>
          </cell>
          <cell r="AT785">
            <v>-128543292</v>
          </cell>
          <cell r="AU785">
            <v>-118788442</v>
          </cell>
          <cell r="AV785">
            <v>-128715432</v>
          </cell>
          <cell r="AW785">
            <v>-117558486</v>
          </cell>
          <cell r="AX785">
            <v>-119331400</v>
          </cell>
          <cell r="AY785">
            <v>-121478170</v>
          </cell>
          <cell r="AZ785">
            <v>-130568812</v>
          </cell>
          <cell r="BA785" t="str">
            <v>TEMPR</v>
          </cell>
        </row>
        <row r="786">
          <cell r="A786" t="str">
            <v>100</v>
          </cell>
          <cell r="B786" t="str">
            <v>REMUNERACIONES</v>
          </cell>
          <cell r="C786" t="str">
            <v xml:space="preserve">PROVISION DE VACACIONES SDO.  </v>
          </cell>
          <cell r="D786" t="str">
            <v>016</v>
          </cell>
          <cell r="E786">
            <v>-106164</v>
          </cell>
          <cell r="F786">
            <v>-106164</v>
          </cell>
          <cell r="G786">
            <v>0</v>
          </cell>
          <cell r="H786">
            <v>0</v>
          </cell>
          <cell r="I786">
            <v>0</v>
          </cell>
          <cell r="J786">
            <v>0</v>
          </cell>
          <cell r="K786">
            <v>0</v>
          </cell>
          <cell r="L786">
            <v>0</v>
          </cell>
          <cell r="M786">
            <v>0</v>
          </cell>
          <cell r="N786">
            <v>0</v>
          </cell>
          <cell r="O786">
            <v>0</v>
          </cell>
          <cell r="P786">
            <v>0</v>
          </cell>
          <cell r="Q786">
            <v>0</v>
          </cell>
          <cell r="R786">
            <v>0</v>
          </cell>
          <cell r="S786">
            <v>0</v>
          </cell>
          <cell r="T786">
            <v>0</v>
          </cell>
          <cell r="U786">
            <v>0</v>
          </cell>
          <cell r="V786">
            <v>0</v>
          </cell>
          <cell r="W786">
            <v>0</v>
          </cell>
          <cell r="X786">
            <v>0</v>
          </cell>
          <cell r="Y786">
            <v>0</v>
          </cell>
          <cell r="Z786">
            <v>0</v>
          </cell>
          <cell r="AA786">
            <v>0</v>
          </cell>
          <cell r="AB786">
            <v>0</v>
          </cell>
          <cell r="AC786">
            <v>0</v>
          </cell>
          <cell r="AD786">
            <v>0</v>
          </cell>
          <cell r="AE786">
            <v>0</v>
          </cell>
          <cell r="AF786">
            <v>0</v>
          </cell>
          <cell r="AG786">
            <v>0</v>
          </cell>
          <cell r="AH786">
            <v>0</v>
          </cell>
          <cell r="AI786">
            <v>0</v>
          </cell>
          <cell r="AJ786">
            <v>0</v>
          </cell>
          <cell r="AK786">
            <v>0</v>
          </cell>
          <cell r="AL786">
            <v>0</v>
          </cell>
          <cell r="AM786">
            <v>0</v>
          </cell>
          <cell r="AN786">
            <v>0</v>
          </cell>
          <cell r="AO786">
            <v>-207262</v>
          </cell>
          <cell r="AP786">
            <v>-207262</v>
          </cell>
          <cell r="AQ786">
            <v>-208246</v>
          </cell>
          <cell r="AR786">
            <v>-208246</v>
          </cell>
          <cell r="AS786">
            <v>-208246</v>
          </cell>
          <cell r="AT786">
            <v>-208246</v>
          </cell>
          <cell r="AU786">
            <v>-208246</v>
          </cell>
          <cell r="AV786">
            <v>-124384</v>
          </cell>
          <cell r="AW786">
            <v>-181154</v>
          </cell>
          <cell r="AX786">
            <v>-181154</v>
          </cell>
          <cell r="AY786">
            <v>-181154</v>
          </cell>
          <cell r="AZ786">
            <v>-181878</v>
          </cell>
          <cell r="BA786" t="str">
            <v>COMUN</v>
          </cell>
        </row>
        <row r="787">
          <cell r="A787" t="str">
            <v>100</v>
          </cell>
          <cell r="B787" t="str">
            <v>REMUNERACIONES</v>
          </cell>
          <cell r="C787" t="str">
            <v xml:space="preserve">PROVISION DE VACACIONES SDO.  </v>
          </cell>
          <cell r="D787" t="str">
            <v>016</v>
          </cell>
          <cell r="E787">
            <v>-17403675</v>
          </cell>
          <cell r="F787">
            <v>-17706343</v>
          </cell>
          <cell r="G787">
            <v>0</v>
          </cell>
          <cell r="H787">
            <v>0</v>
          </cell>
          <cell r="I787">
            <v>0</v>
          </cell>
          <cell r="J787">
            <v>0</v>
          </cell>
          <cell r="K787">
            <v>0</v>
          </cell>
          <cell r="L787">
            <v>0</v>
          </cell>
          <cell r="M787">
            <v>0</v>
          </cell>
          <cell r="N787">
            <v>0</v>
          </cell>
          <cell r="O787">
            <v>0</v>
          </cell>
          <cell r="P787">
            <v>0</v>
          </cell>
          <cell r="Q787">
            <v>0</v>
          </cell>
          <cell r="R787">
            <v>0</v>
          </cell>
          <cell r="S787">
            <v>0</v>
          </cell>
          <cell r="T787">
            <v>0</v>
          </cell>
          <cell r="U787">
            <v>0</v>
          </cell>
          <cell r="V787">
            <v>0</v>
          </cell>
          <cell r="W787">
            <v>0</v>
          </cell>
          <cell r="X787">
            <v>0</v>
          </cell>
          <cell r="Y787">
            <v>0</v>
          </cell>
          <cell r="Z787">
            <v>0</v>
          </cell>
          <cell r="AA787">
            <v>0</v>
          </cell>
          <cell r="AB787">
            <v>0</v>
          </cell>
          <cell r="AC787">
            <v>0</v>
          </cell>
          <cell r="AD787">
            <v>0</v>
          </cell>
          <cell r="AE787">
            <v>0</v>
          </cell>
          <cell r="AF787">
            <v>0</v>
          </cell>
          <cell r="AG787">
            <v>0</v>
          </cell>
          <cell r="AH787">
            <v>0</v>
          </cell>
          <cell r="AI787">
            <v>0</v>
          </cell>
          <cell r="AJ787">
            <v>0</v>
          </cell>
          <cell r="AK787">
            <v>0</v>
          </cell>
          <cell r="AL787">
            <v>0</v>
          </cell>
          <cell r="AM787">
            <v>0</v>
          </cell>
          <cell r="AN787">
            <v>0</v>
          </cell>
          <cell r="AO787">
            <v>0</v>
          </cell>
          <cell r="AP787">
            <v>0</v>
          </cell>
          <cell r="AQ787">
            <v>0</v>
          </cell>
          <cell r="AR787">
            <v>0</v>
          </cell>
          <cell r="AS787">
            <v>0</v>
          </cell>
          <cell r="AT787">
            <v>0</v>
          </cell>
          <cell r="AU787">
            <v>0</v>
          </cell>
          <cell r="AV787">
            <v>0</v>
          </cell>
          <cell r="AW787">
            <v>0</v>
          </cell>
          <cell r="AX787">
            <v>0</v>
          </cell>
          <cell r="AY787">
            <v>0</v>
          </cell>
          <cell r="AZ787">
            <v>0</v>
          </cell>
          <cell r="BA787" t="str">
            <v>DATA</v>
          </cell>
        </row>
        <row r="788">
          <cell r="A788" t="str">
            <v>100</v>
          </cell>
          <cell r="B788" t="str">
            <v>REMUNERACIONES</v>
          </cell>
          <cell r="C788" t="str">
            <v xml:space="preserve">PROVISION DE VACACIONES SDO.  </v>
          </cell>
          <cell r="D788" t="str">
            <v>016</v>
          </cell>
          <cell r="E788">
            <v>-33340271</v>
          </cell>
          <cell r="F788">
            <v>-33211752</v>
          </cell>
          <cell r="G788">
            <v>0</v>
          </cell>
          <cell r="H788">
            <v>0</v>
          </cell>
          <cell r="I788">
            <v>0</v>
          </cell>
          <cell r="J788">
            <v>0</v>
          </cell>
          <cell r="K788">
            <v>0</v>
          </cell>
          <cell r="L788">
            <v>0</v>
          </cell>
          <cell r="M788">
            <v>0</v>
          </cell>
          <cell r="N788">
            <v>0</v>
          </cell>
          <cell r="O788">
            <v>0</v>
          </cell>
          <cell r="P788">
            <v>0</v>
          </cell>
          <cell r="Q788">
            <v>0</v>
          </cell>
          <cell r="R788">
            <v>0</v>
          </cell>
          <cell r="S788">
            <v>0</v>
          </cell>
          <cell r="T788">
            <v>0</v>
          </cell>
          <cell r="U788">
            <v>0</v>
          </cell>
          <cell r="V788">
            <v>0</v>
          </cell>
          <cell r="W788">
            <v>0</v>
          </cell>
          <cell r="X788">
            <v>0</v>
          </cell>
          <cell r="Y788">
            <v>0</v>
          </cell>
          <cell r="Z788">
            <v>0</v>
          </cell>
          <cell r="AA788">
            <v>0</v>
          </cell>
          <cell r="AB788">
            <v>0</v>
          </cell>
          <cell r="AC788">
            <v>0</v>
          </cell>
          <cell r="AD788">
            <v>0</v>
          </cell>
          <cell r="AE788">
            <v>0</v>
          </cell>
          <cell r="AF788">
            <v>0</v>
          </cell>
          <cell r="AG788">
            <v>0</v>
          </cell>
          <cell r="AH788">
            <v>0</v>
          </cell>
          <cell r="AI788">
            <v>0</v>
          </cell>
          <cell r="AJ788">
            <v>0</v>
          </cell>
          <cell r="AK788">
            <v>0</v>
          </cell>
          <cell r="AL788">
            <v>0</v>
          </cell>
          <cell r="AM788">
            <v>0</v>
          </cell>
          <cell r="AN788">
            <v>0</v>
          </cell>
          <cell r="AO788">
            <v>0</v>
          </cell>
          <cell r="AP788">
            <v>0</v>
          </cell>
          <cell r="AQ788">
            <v>0</v>
          </cell>
          <cell r="AR788">
            <v>0</v>
          </cell>
          <cell r="AS788">
            <v>0</v>
          </cell>
          <cell r="AT788">
            <v>0</v>
          </cell>
          <cell r="AU788">
            <v>0</v>
          </cell>
          <cell r="AV788">
            <v>0</v>
          </cell>
          <cell r="AW788">
            <v>0</v>
          </cell>
          <cell r="AX788">
            <v>0</v>
          </cell>
          <cell r="AY788">
            <v>0</v>
          </cell>
          <cell r="AZ788">
            <v>0</v>
          </cell>
          <cell r="BA788" t="str">
            <v>EMPRE</v>
          </cell>
        </row>
        <row r="789">
          <cell r="A789" t="str">
            <v>100</v>
          </cell>
          <cell r="B789" t="str">
            <v>REMUNERACIONES</v>
          </cell>
          <cell r="C789" t="str">
            <v xml:space="preserve">PROVISION DE VACACIONES SDO.  </v>
          </cell>
          <cell r="D789" t="str">
            <v>016</v>
          </cell>
          <cell r="E789">
            <v>-2536518</v>
          </cell>
          <cell r="F789">
            <v>-2523811</v>
          </cell>
          <cell r="G789">
            <v>0</v>
          </cell>
          <cell r="H789">
            <v>0</v>
          </cell>
          <cell r="I789">
            <v>0</v>
          </cell>
          <cell r="J789">
            <v>0</v>
          </cell>
          <cell r="K789">
            <v>0</v>
          </cell>
          <cell r="L789">
            <v>0</v>
          </cell>
          <cell r="M789">
            <v>0</v>
          </cell>
          <cell r="N789">
            <v>0</v>
          </cell>
          <cell r="O789">
            <v>0</v>
          </cell>
          <cell r="P789">
            <v>0</v>
          </cell>
          <cell r="Q789">
            <v>0</v>
          </cell>
          <cell r="R789">
            <v>0</v>
          </cell>
          <cell r="S789">
            <v>0</v>
          </cell>
          <cell r="T789">
            <v>0</v>
          </cell>
          <cell r="U789">
            <v>0</v>
          </cell>
          <cell r="V789">
            <v>0</v>
          </cell>
          <cell r="W789">
            <v>0</v>
          </cell>
          <cell r="X789">
            <v>0</v>
          </cell>
          <cell r="Y789">
            <v>0</v>
          </cell>
          <cell r="Z789">
            <v>0</v>
          </cell>
          <cell r="AA789">
            <v>0</v>
          </cell>
          <cell r="AB789">
            <v>0</v>
          </cell>
          <cell r="AC789">
            <v>0</v>
          </cell>
          <cell r="AD789">
            <v>0</v>
          </cell>
          <cell r="AE789">
            <v>0</v>
          </cell>
          <cell r="AF789">
            <v>0</v>
          </cell>
          <cell r="AG789">
            <v>0</v>
          </cell>
          <cell r="AH789">
            <v>0</v>
          </cell>
          <cell r="AI789">
            <v>0</v>
          </cell>
          <cell r="AJ789">
            <v>0</v>
          </cell>
          <cell r="AK789">
            <v>0</v>
          </cell>
          <cell r="AL789">
            <v>0</v>
          </cell>
          <cell r="AM789">
            <v>0</v>
          </cell>
          <cell r="AN789">
            <v>0</v>
          </cell>
          <cell r="AO789">
            <v>0</v>
          </cell>
          <cell r="AP789">
            <v>-92400</v>
          </cell>
          <cell r="AQ789">
            <v>0</v>
          </cell>
          <cell r="AR789">
            <v>-51272</v>
          </cell>
          <cell r="AS789">
            <v>0</v>
          </cell>
          <cell r="AT789">
            <v>-1050852</v>
          </cell>
          <cell r="AU789">
            <v>-5083448</v>
          </cell>
          <cell r="AV789">
            <v>-5438618</v>
          </cell>
          <cell r="AW789">
            <v>-5998818</v>
          </cell>
          <cell r="AX789">
            <v>-4949488</v>
          </cell>
          <cell r="AY789">
            <v>-4876474</v>
          </cell>
          <cell r="AZ789">
            <v>-5053230</v>
          </cell>
          <cell r="BA789" t="str">
            <v>INFOE</v>
          </cell>
        </row>
        <row r="790">
          <cell r="A790" t="str">
            <v>100</v>
          </cell>
          <cell r="B790" t="str">
            <v>REMUNERACIONES</v>
          </cell>
          <cell r="C790" t="str">
            <v xml:space="preserve">PROVISION DE VACACIONES SDO.  </v>
          </cell>
          <cell r="D790" t="str">
            <v>016</v>
          </cell>
          <cell r="E790">
            <v>-195962</v>
          </cell>
          <cell r="F790">
            <v>-189811</v>
          </cell>
          <cell r="G790">
            <v>0</v>
          </cell>
          <cell r="H790">
            <v>0</v>
          </cell>
          <cell r="I790">
            <v>0</v>
          </cell>
          <cell r="J790">
            <v>0</v>
          </cell>
          <cell r="K790">
            <v>0</v>
          </cell>
          <cell r="L790">
            <v>0</v>
          </cell>
          <cell r="M790">
            <v>0</v>
          </cell>
          <cell r="N790">
            <v>0</v>
          </cell>
          <cell r="O790">
            <v>0</v>
          </cell>
          <cell r="P790">
            <v>0</v>
          </cell>
          <cell r="Q790">
            <v>0</v>
          </cell>
          <cell r="R790">
            <v>0</v>
          </cell>
          <cell r="S790">
            <v>0</v>
          </cell>
          <cell r="T790">
            <v>0</v>
          </cell>
          <cell r="U790">
            <v>0</v>
          </cell>
          <cell r="V790">
            <v>0</v>
          </cell>
          <cell r="W790">
            <v>0</v>
          </cell>
          <cell r="X790">
            <v>0</v>
          </cell>
          <cell r="Y790">
            <v>0</v>
          </cell>
          <cell r="Z790">
            <v>0</v>
          </cell>
          <cell r="AA790">
            <v>0</v>
          </cell>
          <cell r="AB790">
            <v>0</v>
          </cell>
          <cell r="AC790">
            <v>0</v>
          </cell>
          <cell r="AD790">
            <v>0</v>
          </cell>
          <cell r="AE790">
            <v>0</v>
          </cell>
          <cell r="AF790">
            <v>0</v>
          </cell>
          <cell r="AG790">
            <v>0</v>
          </cell>
          <cell r="AH790">
            <v>0</v>
          </cell>
          <cell r="AI790">
            <v>0</v>
          </cell>
          <cell r="AJ790">
            <v>0</v>
          </cell>
          <cell r="AK790">
            <v>0</v>
          </cell>
          <cell r="AL790">
            <v>0</v>
          </cell>
          <cell r="AM790">
            <v>0</v>
          </cell>
          <cell r="AN790">
            <v>0</v>
          </cell>
          <cell r="AO790">
            <v>-1520266</v>
          </cell>
          <cell r="AP790">
            <v>0</v>
          </cell>
          <cell r="AQ790">
            <v>-2643198</v>
          </cell>
          <cell r="AR790">
            <v>-132000</v>
          </cell>
          <cell r="AS790">
            <v>0</v>
          </cell>
          <cell r="AT790">
            <v>0</v>
          </cell>
          <cell r="AU790">
            <v>-1065864</v>
          </cell>
          <cell r="AV790">
            <v>-1065864</v>
          </cell>
          <cell r="AW790">
            <v>-1051484</v>
          </cell>
          <cell r="AX790">
            <v>-1051484</v>
          </cell>
          <cell r="AY790">
            <v>-1136004</v>
          </cell>
          <cell r="AZ790">
            <v>-387160</v>
          </cell>
          <cell r="BA790" t="str">
            <v>PANAL</v>
          </cell>
        </row>
        <row r="791">
          <cell r="A791" t="str">
            <v>100</v>
          </cell>
          <cell r="B791" t="str">
            <v>REMUNERACIONES</v>
          </cell>
          <cell r="C791" t="str">
            <v xml:space="preserve">PROVISION DE VACACIONES SDO.  </v>
          </cell>
          <cell r="D791" t="str">
            <v>016</v>
          </cell>
          <cell r="E791">
            <v>-332944</v>
          </cell>
          <cell r="F791">
            <v>-330635</v>
          </cell>
          <cell r="G791">
            <v>0</v>
          </cell>
          <cell r="H791">
            <v>0</v>
          </cell>
          <cell r="I791">
            <v>0</v>
          </cell>
          <cell r="J791">
            <v>0</v>
          </cell>
          <cell r="K791">
            <v>0</v>
          </cell>
          <cell r="L791">
            <v>0</v>
          </cell>
          <cell r="M791">
            <v>0</v>
          </cell>
          <cell r="N791">
            <v>0</v>
          </cell>
          <cell r="O791">
            <v>0</v>
          </cell>
          <cell r="P791">
            <v>0</v>
          </cell>
          <cell r="Q791">
            <v>0</v>
          </cell>
          <cell r="R791">
            <v>0</v>
          </cell>
          <cell r="S791">
            <v>0</v>
          </cell>
          <cell r="T791">
            <v>0</v>
          </cell>
          <cell r="U791">
            <v>0</v>
          </cell>
          <cell r="V791">
            <v>0</v>
          </cell>
          <cell r="W791">
            <v>0</v>
          </cell>
          <cell r="X791">
            <v>0</v>
          </cell>
          <cell r="Y791">
            <v>0</v>
          </cell>
          <cell r="Z791">
            <v>0</v>
          </cell>
          <cell r="AA791">
            <v>0</v>
          </cell>
          <cell r="AB791">
            <v>0</v>
          </cell>
          <cell r="AC791">
            <v>-19413550.322580647</v>
          </cell>
          <cell r="AD791">
            <v>-19470354.389161289</v>
          </cell>
          <cell r="AE791">
            <v>-20275623.003755767</v>
          </cell>
          <cell r="AF791">
            <v>-21193050.119706627</v>
          </cell>
          <cell r="AG791">
            <v>-21813312.381918665</v>
          </cell>
          <cell r="AH791">
            <v>-23037262.864113137</v>
          </cell>
          <cell r="AI791">
            <v>-23136801.874063719</v>
          </cell>
          <cell r="AJ791">
            <v>-23344408.436716244</v>
          </cell>
          <cell r="AK791">
            <v>-23500577.106518969</v>
          </cell>
          <cell r="AL791">
            <v>-23587828.582971115</v>
          </cell>
          <cell r="AM791">
            <v>-23688504.182321437</v>
          </cell>
          <cell r="AN791">
            <v>-23979636.077328887</v>
          </cell>
          <cell r="AO791">
            <v>-1124492</v>
          </cell>
          <cell r="AP791">
            <v>-1124492</v>
          </cell>
          <cell r="AQ791">
            <v>-1129716</v>
          </cell>
          <cell r="AR791">
            <v>-1129014</v>
          </cell>
          <cell r="AS791">
            <v>-1129948</v>
          </cell>
          <cell r="AT791">
            <v>-919490</v>
          </cell>
          <cell r="AU791">
            <v>-919490</v>
          </cell>
          <cell r="AV791">
            <v>-929554</v>
          </cell>
          <cell r="AW791">
            <v>-929554</v>
          </cell>
          <cell r="AX791">
            <v>-3227834</v>
          </cell>
          <cell r="AY791">
            <v>1904114</v>
          </cell>
          <cell r="AZ791">
            <v>-665888</v>
          </cell>
          <cell r="BA791" t="str">
            <v>TDATA</v>
          </cell>
        </row>
        <row r="792">
          <cell r="A792" t="str">
            <v>100</v>
          </cell>
          <cell r="B792" t="str">
            <v>REMUNERACIONES</v>
          </cell>
          <cell r="C792" t="str">
            <v xml:space="preserve">PROVISION DE VACACIONES SDO.  </v>
          </cell>
          <cell r="D792" t="str">
            <v>016</v>
          </cell>
          <cell r="E792">
            <v>0</v>
          </cell>
          <cell r="F792">
            <v>0</v>
          </cell>
          <cell r="G792">
            <v>0</v>
          </cell>
          <cell r="H792">
            <v>0</v>
          </cell>
          <cell r="I792">
            <v>0</v>
          </cell>
          <cell r="J792">
            <v>0</v>
          </cell>
          <cell r="K792">
            <v>0</v>
          </cell>
          <cell r="L792">
            <v>0</v>
          </cell>
          <cell r="M792">
            <v>0</v>
          </cell>
          <cell r="N792">
            <v>0</v>
          </cell>
          <cell r="O792">
            <v>0</v>
          </cell>
          <cell r="P792">
            <v>0</v>
          </cell>
          <cell r="Q792">
            <v>0</v>
          </cell>
          <cell r="R792">
            <v>0</v>
          </cell>
          <cell r="S792">
            <v>0</v>
          </cell>
          <cell r="T792">
            <v>0</v>
          </cell>
          <cell r="U792">
            <v>0</v>
          </cell>
          <cell r="V792">
            <v>0</v>
          </cell>
          <cell r="W792">
            <v>0</v>
          </cell>
          <cell r="X792">
            <v>0</v>
          </cell>
          <cell r="Y792">
            <v>0</v>
          </cell>
          <cell r="Z792">
            <v>0</v>
          </cell>
          <cell r="AA792">
            <v>0</v>
          </cell>
          <cell r="AB792">
            <v>0</v>
          </cell>
          <cell r="AC792">
            <v>0</v>
          </cell>
          <cell r="AD792">
            <v>0</v>
          </cell>
          <cell r="AE792">
            <v>0</v>
          </cell>
          <cell r="AF792">
            <v>0</v>
          </cell>
          <cell r="AG792">
            <v>0</v>
          </cell>
          <cell r="AH792">
            <v>0</v>
          </cell>
          <cell r="AI792">
            <v>0</v>
          </cell>
          <cell r="AJ792">
            <v>0</v>
          </cell>
          <cell r="AK792">
            <v>0</v>
          </cell>
          <cell r="AL792">
            <v>0</v>
          </cell>
          <cell r="AM792">
            <v>0</v>
          </cell>
          <cell r="AN792">
            <v>0</v>
          </cell>
          <cell r="AO792">
            <v>0</v>
          </cell>
          <cell r="AP792">
            <v>-300000</v>
          </cell>
          <cell r="AQ792">
            <v>-6841648</v>
          </cell>
          <cell r="AR792">
            <v>0</v>
          </cell>
          <cell r="AS792">
            <v>0</v>
          </cell>
          <cell r="AT792">
            <v>0</v>
          </cell>
          <cell r="AU792">
            <v>0</v>
          </cell>
          <cell r="AV792">
            <v>0</v>
          </cell>
          <cell r="AW792">
            <v>0</v>
          </cell>
          <cell r="AX792">
            <v>0</v>
          </cell>
          <cell r="AY792">
            <v>0</v>
          </cell>
          <cell r="AZ792">
            <v>0</v>
          </cell>
          <cell r="BA792" t="str">
            <v>TECNO</v>
          </cell>
        </row>
        <row r="793">
          <cell r="A793" t="str">
            <v>100</v>
          </cell>
          <cell r="B793" t="str">
            <v>REMUNERACIONES</v>
          </cell>
          <cell r="C793" t="str">
            <v xml:space="preserve">PROVISION DE VACACIONES SDO.  </v>
          </cell>
          <cell r="D793" t="str">
            <v>016</v>
          </cell>
          <cell r="E793">
            <v>-50743946</v>
          </cell>
          <cell r="F793">
            <v>-50918095</v>
          </cell>
          <cell r="G793">
            <v>0</v>
          </cell>
          <cell r="H793">
            <v>0</v>
          </cell>
          <cell r="I793">
            <v>0</v>
          </cell>
          <cell r="J793">
            <v>0</v>
          </cell>
          <cell r="K793">
            <v>0</v>
          </cell>
          <cell r="L793">
            <v>0</v>
          </cell>
          <cell r="M793">
            <v>0</v>
          </cell>
          <cell r="N793">
            <v>0</v>
          </cell>
          <cell r="O793">
            <v>0</v>
          </cell>
          <cell r="P793">
            <v>0</v>
          </cell>
          <cell r="Q793">
            <v>0</v>
          </cell>
          <cell r="R793">
            <v>0</v>
          </cell>
          <cell r="S793">
            <v>0</v>
          </cell>
          <cell r="T793">
            <v>0</v>
          </cell>
          <cell r="U793">
            <v>0</v>
          </cell>
          <cell r="V793">
            <v>0</v>
          </cell>
          <cell r="W793">
            <v>0</v>
          </cell>
          <cell r="X793">
            <v>0</v>
          </cell>
          <cell r="Y793">
            <v>0</v>
          </cell>
          <cell r="Z793">
            <v>0</v>
          </cell>
          <cell r="AA793">
            <v>0</v>
          </cell>
          <cell r="AB793">
            <v>0</v>
          </cell>
          <cell r="AC793">
            <v>-33144912.164948452</v>
          </cell>
          <cell r="AD793">
            <v>-33144912.164948452</v>
          </cell>
          <cell r="AE793">
            <v>-33144912.164948452</v>
          </cell>
          <cell r="AF793">
            <v>-33144912.164948452</v>
          </cell>
          <cell r="AG793">
            <v>-33144912.164948452</v>
          </cell>
          <cell r="AH793">
            <v>-34141971.958762884</v>
          </cell>
          <cell r="AI793">
            <v>-34141971.958762884</v>
          </cell>
          <cell r="AJ793">
            <v>-34141971.958762884</v>
          </cell>
          <cell r="AK793">
            <v>-34141971.958762884</v>
          </cell>
          <cell r="AL793">
            <v>-34141971.958762884</v>
          </cell>
          <cell r="AM793">
            <v>-34141971.958762884</v>
          </cell>
          <cell r="AN793">
            <v>-34278529.896907218</v>
          </cell>
          <cell r="AO793">
            <v>-91237344</v>
          </cell>
          <cell r="AP793">
            <v>-90067908</v>
          </cell>
          <cell r="AQ793">
            <v>-90174798</v>
          </cell>
          <cell r="AR793">
            <v>-89500696</v>
          </cell>
          <cell r="AS793">
            <v>-90391450</v>
          </cell>
          <cell r="AT793">
            <v>-83289306</v>
          </cell>
          <cell r="AU793">
            <v>-83664344</v>
          </cell>
          <cell r="AV793">
            <v>-83885990</v>
          </cell>
          <cell r="AW793">
            <v>-531418580</v>
          </cell>
          <cell r="AX793">
            <v>37252452</v>
          </cell>
          <cell r="AY793">
            <v>-96785360</v>
          </cell>
          <cell r="AZ793">
            <v>-96376184</v>
          </cell>
          <cell r="BA793" t="str">
            <v>TEMPR</v>
          </cell>
        </row>
        <row r="794">
          <cell r="A794" t="str">
            <v>100</v>
          </cell>
          <cell r="B794" t="str">
            <v>REMUNERACIONES</v>
          </cell>
          <cell r="C794" t="str">
            <v>SOBRETIEMPO</v>
          </cell>
          <cell r="D794" t="str">
            <v>008</v>
          </cell>
          <cell r="E794">
            <v>-243650</v>
          </cell>
          <cell r="F794">
            <v>0</v>
          </cell>
          <cell r="G794">
            <v>0</v>
          </cell>
          <cell r="H794">
            <v>0</v>
          </cell>
          <cell r="I794">
            <v>0</v>
          </cell>
          <cell r="J794">
            <v>0</v>
          </cell>
          <cell r="K794">
            <v>0</v>
          </cell>
          <cell r="L794">
            <v>0</v>
          </cell>
          <cell r="M794">
            <v>0</v>
          </cell>
          <cell r="N794">
            <v>0</v>
          </cell>
          <cell r="O794">
            <v>0</v>
          </cell>
          <cell r="P794">
            <v>0</v>
          </cell>
          <cell r="Q794">
            <v>0</v>
          </cell>
          <cell r="R794">
            <v>0</v>
          </cell>
          <cell r="S794">
            <v>0</v>
          </cell>
          <cell r="T794">
            <v>0</v>
          </cell>
          <cell r="U794">
            <v>0</v>
          </cell>
          <cell r="V794">
            <v>0</v>
          </cell>
          <cell r="W794">
            <v>0</v>
          </cell>
          <cell r="X794">
            <v>0</v>
          </cell>
          <cell r="Y794">
            <v>0</v>
          </cell>
          <cell r="Z794">
            <v>0</v>
          </cell>
          <cell r="AA794">
            <v>0</v>
          </cell>
          <cell r="AB794">
            <v>0</v>
          </cell>
          <cell r="AC794">
            <v>0</v>
          </cell>
          <cell r="AD794">
            <v>0</v>
          </cell>
          <cell r="AE794">
            <v>0</v>
          </cell>
          <cell r="AF794">
            <v>0</v>
          </cell>
          <cell r="AG794">
            <v>0</v>
          </cell>
          <cell r="AH794">
            <v>0</v>
          </cell>
          <cell r="AI794">
            <v>0</v>
          </cell>
          <cell r="AJ794">
            <v>0</v>
          </cell>
          <cell r="AK794">
            <v>0</v>
          </cell>
          <cell r="AL794">
            <v>0</v>
          </cell>
          <cell r="AM794">
            <v>0</v>
          </cell>
          <cell r="AN794">
            <v>0</v>
          </cell>
          <cell r="AO794">
            <v>0</v>
          </cell>
          <cell r="AP794">
            <v>0</v>
          </cell>
          <cell r="AQ794">
            <v>0</v>
          </cell>
          <cell r="AR794">
            <v>0</v>
          </cell>
          <cell r="AS794">
            <v>0</v>
          </cell>
          <cell r="AT794">
            <v>0</v>
          </cell>
          <cell r="AU794">
            <v>0</v>
          </cell>
          <cell r="AV794">
            <v>0</v>
          </cell>
          <cell r="AW794">
            <v>-245378</v>
          </cell>
          <cell r="AX794">
            <v>-36266</v>
          </cell>
          <cell r="AY794">
            <v>-90204</v>
          </cell>
          <cell r="AZ794">
            <v>0</v>
          </cell>
          <cell r="BA794" t="str">
            <v>COMUN</v>
          </cell>
        </row>
        <row r="795">
          <cell r="A795" t="str">
            <v>100</v>
          </cell>
          <cell r="B795" t="str">
            <v>REMUNERACIONES</v>
          </cell>
          <cell r="C795" t="str">
            <v>SOBRETIEMPO</v>
          </cell>
          <cell r="D795" t="str">
            <v>008</v>
          </cell>
          <cell r="E795">
            <v>-22788104</v>
          </cell>
          <cell r="F795">
            <v>-14684324</v>
          </cell>
          <cell r="G795">
            <v>0</v>
          </cell>
          <cell r="H795">
            <v>0</v>
          </cell>
          <cell r="I795">
            <v>0</v>
          </cell>
          <cell r="J795">
            <v>0</v>
          </cell>
          <cell r="K795">
            <v>0</v>
          </cell>
          <cell r="L795">
            <v>0</v>
          </cell>
          <cell r="M795">
            <v>0</v>
          </cell>
          <cell r="N795">
            <v>0</v>
          </cell>
          <cell r="O795">
            <v>0</v>
          </cell>
          <cell r="P795">
            <v>0</v>
          </cell>
          <cell r="Q795">
            <v>0</v>
          </cell>
          <cell r="R795">
            <v>0</v>
          </cell>
          <cell r="S795">
            <v>0</v>
          </cell>
          <cell r="T795">
            <v>0</v>
          </cell>
          <cell r="U795">
            <v>0</v>
          </cell>
          <cell r="V795">
            <v>0</v>
          </cell>
          <cell r="W795">
            <v>0</v>
          </cell>
          <cell r="X795">
            <v>0</v>
          </cell>
          <cell r="Y795">
            <v>0</v>
          </cell>
          <cell r="Z795">
            <v>0</v>
          </cell>
          <cell r="AA795">
            <v>0</v>
          </cell>
          <cell r="AB795">
            <v>0</v>
          </cell>
          <cell r="AC795">
            <v>0</v>
          </cell>
          <cell r="AD795">
            <v>0</v>
          </cell>
          <cell r="AE795">
            <v>0</v>
          </cell>
          <cell r="AF795">
            <v>0</v>
          </cell>
          <cell r="AG795">
            <v>0</v>
          </cell>
          <cell r="AH795">
            <v>0</v>
          </cell>
          <cell r="AI795">
            <v>0</v>
          </cell>
          <cell r="AJ795">
            <v>0</v>
          </cell>
          <cell r="AK795">
            <v>0</v>
          </cell>
          <cell r="AL795">
            <v>0</v>
          </cell>
          <cell r="AM795">
            <v>0</v>
          </cell>
          <cell r="AN795">
            <v>0</v>
          </cell>
          <cell r="AO795">
            <v>0</v>
          </cell>
          <cell r="AP795">
            <v>0</v>
          </cell>
          <cell r="AQ795">
            <v>0</v>
          </cell>
          <cell r="AR795">
            <v>0</v>
          </cell>
          <cell r="AS795">
            <v>0</v>
          </cell>
          <cell r="AT795">
            <v>0</v>
          </cell>
          <cell r="AU795">
            <v>0</v>
          </cell>
          <cell r="AV795">
            <v>0</v>
          </cell>
          <cell r="AW795">
            <v>0</v>
          </cell>
          <cell r="AX795">
            <v>0</v>
          </cell>
          <cell r="AY795">
            <v>0</v>
          </cell>
          <cell r="AZ795">
            <v>0</v>
          </cell>
          <cell r="BA795" t="str">
            <v>DATA</v>
          </cell>
        </row>
        <row r="796">
          <cell r="A796" t="str">
            <v>100</v>
          </cell>
          <cell r="B796" t="str">
            <v>REMUNERACIONES</v>
          </cell>
          <cell r="C796" t="str">
            <v>SOBRETIEMPO</v>
          </cell>
          <cell r="D796" t="str">
            <v>008</v>
          </cell>
          <cell r="E796">
            <v>-17339307</v>
          </cell>
          <cell r="F796">
            <v>-15588775</v>
          </cell>
          <cell r="G796">
            <v>0</v>
          </cell>
          <cell r="H796">
            <v>0</v>
          </cell>
          <cell r="I796">
            <v>0</v>
          </cell>
          <cell r="J796">
            <v>0</v>
          </cell>
          <cell r="K796">
            <v>0</v>
          </cell>
          <cell r="L796">
            <v>0</v>
          </cell>
          <cell r="M796">
            <v>0</v>
          </cell>
          <cell r="N796">
            <v>0</v>
          </cell>
          <cell r="O796">
            <v>0</v>
          </cell>
          <cell r="P796">
            <v>0</v>
          </cell>
          <cell r="Q796">
            <v>0</v>
          </cell>
          <cell r="R796">
            <v>0</v>
          </cell>
          <cell r="S796">
            <v>0</v>
          </cell>
          <cell r="T796">
            <v>0</v>
          </cell>
          <cell r="U796">
            <v>0</v>
          </cell>
          <cell r="V796">
            <v>0</v>
          </cell>
          <cell r="W796">
            <v>0</v>
          </cell>
          <cell r="X796">
            <v>0</v>
          </cell>
          <cell r="Y796">
            <v>0</v>
          </cell>
          <cell r="Z796">
            <v>0</v>
          </cell>
          <cell r="AA796">
            <v>0</v>
          </cell>
          <cell r="AB796">
            <v>0</v>
          </cell>
          <cell r="AC796">
            <v>0</v>
          </cell>
          <cell r="AD796">
            <v>0</v>
          </cell>
          <cell r="AE796">
            <v>0</v>
          </cell>
          <cell r="AF796">
            <v>0</v>
          </cell>
          <cell r="AG796">
            <v>0</v>
          </cell>
          <cell r="AH796">
            <v>0</v>
          </cell>
          <cell r="AI796">
            <v>0</v>
          </cell>
          <cell r="AJ796">
            <v>0</v>
          </cell>
          <cell r="AK796">
            <v>0</v>
          </cell>
          <cell r="AL796">
            <v>0</v>
          </cell>
          <cell r="AM796">
            <v>0</v>
          </cell>
          <cell r="AN796">
            <v>0</v>
          </cell>
          <cell r="AO796">
            <v>0</v>
          </cell>
          <cell r="AP796">
            <v>0</v>
          </cell>
          <cell r="AQ796">
            <v>0</v>
          </cell>
          <cell r="AR796">
            <v>0</v>
          </cell>
          <cell r="AS796">
            <v>0</v>
          </cell>
          <cell r="AT796">
            <v>0</v>
          </cell>
          <cell r="AU796">
            <v>0</v>
          </cell>
          <cell r="AV796">
            <v>0</v>
          </cell>
          <cell r="AW796">
            <v>0</v>
          </cell>
          <cell r="AX796">
            <v>0</v>
          </cell>
          <cell r="AY796">
            <v>0</v>
          </cell>
          <cell r="AZ796">
            <v>0</v>
          </cell>
          <cell r="BA796" t="str">
            <v>EMPRE</v>
          </cell>
        </row>
        <row r="797">
          <cell r="A797" t="str">
            <v>100</v>
          </cell>
          <cell r="B797" t="str">
            <v>REMUNERACIONES</v>
          </cell>
          <cell r="C797" t="str">
            <v>SOBRETIEMPO</v>
          </cell>
          <cell r="D797" t="str">
            <v>008</v>
          </cell>
          <cell r="E797">
            <v>0</v>
          </cell>
          <cell r="F797">
            <v>0</v>
          </cell>
          <cell r="G797">
            <v>0</v>
          </cell>
          <cell r="H797">
            <v>0</v>
          </cell>
          <cell r="I797">
            <v>0</v>
          </cell>
          <cell r="J797">
            <v>0</v>
          </cell>
          <cell r="K797">
            <v>0</v>
          </cell>
          <cell r="L797">
            <v>0</v>
          </cell>
          <cell r="M797">
            <v>0</v>
          </cell>
          <cell r="N797">
            <v>0</v>
          </cell>
          <cell r="O797">
            <v>0</v>
          </cell>
          <cell r="P797">
            <v>0</v>
          </cell>
          <cell r="Q797">
            <v>0</v>
          </cell>
          <cell r="R797">
            <v>0</v>
          </cell>
          <cell r="S797">
            <v>0</v>
          </cell>
          <cell r="T797">
            <v>0</v>
          </cell>
          <cell r="U797">
            <v>0</v>
          </cell>
          <cell r="V797">
            <v>0</v>
          </cell>
          <cell r="W797">
            <v>0</v>
          </cell>
          <cell r="X797">
            <v>0</v>
          </cell>
          <cell r="Y797">
            <v>0</v>
          </cell>
          <cell r="Z797">
            <v>0</v>
          </cell>
          <cell r="AA797">
            <v>0</v>
          </cell>
          <cell r="AB797">
            <v>0</v>
          </cell>
          <cell r="AC797">
            <v>0</v>
          </cell>
          <cell r="AD797">
            <v>0</v>
          </cell>
          <cell r="AE797">
            <v>0</v>
          </cell>
          <cell r="AF797">
            <v>0</v>
          </cell>
          <cell r="AG797">
            <v>0</v>
          </cell>
          <cell r="AH797">
            <v>0</v>
          </cell>
          <cell r="AI797">
            <v>0</v>
          </cell>
          <cell r="AJ797">
            <v>0</v>
          </cell>
          <cell r="AK797">
            <v>0</v>
          </cell>
          <cell r="AL797">
            <v>0</v>
          </cell>
          <cell r="AM797">
            <v>0</v>
          </cell>
          <cell r="AN797">
            <v>0</v>
          </cell>
          <cell r="AO797">
            <v>0</v>
          </cell>
          <cell r="AP797">
            <v>0</v>
          </cell>
          <cell r="AQ797">
            <v>0</v>
          </cell>
          <cell r="AR797">
            <v>0</v>
          </cell>
          <cell r="AS797">
            <v>0</v>
          </cell>
          <cell r="AT797">
            <v>0</v>
          </cell>
          <cell r="AU797">
            <v>0</v>
          </cell>
          <cell r="AV797">
            <v>0</v>
          </cell>
          <cell r="AW797">
            <v>0</v>
          </cell>
          <cell r="AX797">
            <v>0</v>
          </cell>
          <cell r="AY797">
            <v>0</v>
          </cell>
          <cell r="AZ797">
            <v>-3988400</v>
          </cell>
          <cell r="BA797" t="str">
            <v>INFOE</v>
          </cell>
        </row>
        <row r="798">
          <cell r="A798" t="str">
            <v>100</v>
          </cell>
          <cell r="B798" t="str">
            <v>REMUNERACIONES</v>
          </cell>
          <cell r="C798" t="str">
            <v>SOBRETIEMPO</v>
          </cell>
          <cell r="D798" t="str">
            <v>008</v>
          </cell>
          <cell r="E798">
            <v>-398112</v>
          </cell>
          <cell r="F798">
            <v>-217199</v>
          </cell>
          <cell r="G798">
            <v>0</v>
          </cell>
          <cell r="H798">
            <v>0</v>
          </cell>
          <cell r="I798">
            <v>0</v>
          </cell>
          <cell r="J798">
            <v>0</v>
          </cell>
          <cell r="K798">
            <v>0</v>
          </cell>
          <cell r="L798">
            <v>0</v>
          </cell>
          <cell r="M798">
            <v>0</v>
          </cell>
          <cell r="N798">
            <v>0</v>
          </cell>
          <cell r="O798">
            <v>0</v>
          </cell>
          <cell r="P798">
            <v>0</v>
          </cell>
          <cell r="Q798">
            <v>0</v>
          </cell>
          <cell r="R798">
            <v>0</v>
          </cell>
          <cell r="S798">
            <v>0</v>
          </cell>
          <cell r="T798">
            <v>0</v>
          </cell>
          <cell r="U798">
            <v>0</v>
          </cell>
          <cell r="V798">
            <v>0</v>
          </cell>
          <cell r="W798">
            <v>0</v>
          </cell>
          <cell r="X798">
            <v>0</v>
          </cell>
          <cell r="Y798">
            <v>0</v>
          </cell>
          <cell r="Z798">
            <v>0</v>
          </cell>
          <cell r="AA798">
            <v>0</v>
          </cell>
          <cell r="AB798">
            <v>0</v>
          </cell>
          <cell r="AC798">
            <v>-15001518.709677421</v>
          </cell>
          <cell r="AD798">
            <v>-15045691.591225805</v>
          </cell>
          <cell r="AE798">
            <v>-15634498.921278864</v>
          </cell>
          <cell r="AF798">
            <v>-16325264.999134105</v>
          </cell>
          <cell r="AG798">
            <v>-16780501.743055083</v>
          </cell>
          <cell r="AH798">
            <v>-17703471.596804783</v>
          </cell>
          <cell r="AI798">
            <v>-17779657.74228311</v>
          </cell>
          <cell r="AJ798">
            <v>-17939463.365073841</v>
          </cell>
          <cell r="AK798">
            <v>-18058579.903046332</v>
          </cell>
          <cell r="AL798">
            <v>-18126364.810675699</v>
          </cell>
          <cell r="AM798">
            <v>-18203176.629391991</v>
          </cell>
          <cell r="AN798">
            <v>-18427487.968267888</v>
          </cell>
          <cell r="AO798">
            <v>-284682</v>
          </cell>
          <cell r="AP798">
            <v>-530366</v>
          </cell>
          <cell r="AQ798">
            <v>-94032</v>
          </cell>
          <cell r="AR798">
            <v>-60412</v>
          </cell>
          <cell r="AS798">
            <v>-160638</v>
          </cell>
          <cell r="AT798">
            <v>0</v>
          </cell>
          <cell r="AU798">
            <v>-511472</v>
          </cell>
          <cell r="AV798">
            <v>-278208</v>
          </cell>
          <cell r="AW798">
            <v>-190624</v>
          </cell>
          <cell r="AX798">
            <v>-401856</v>
          </cell>
          <cell r="AY798">
            <v>-598164</v>
          </cell>
          <cell r="AZ798">
            <v>0</v>
          </cell>
          <cell r="BA798" t="str">
            <v>TDATA</v>
          </cell>
        </row>
        <row r="799">
          <cell r="A799" t="str">
            <v>100</v>
          </cell>
          <cell r="B799" t="str">
            <v>REMUNERACIONES</v>
          </cell>
          <cell r="C799" t="str">
            <v>SOBRETIEMPO</v>
          </cell>
          <cell r="D799" t="str">
            <v>008</v>
          </cell>
          <cell r="E799">
            <v>0</v>
          </cell>
          <cell r="F799">
            <v>0</v>
          </cell>
          <cell r="G799">
            <v>0</v>
          </cell>
          <cell r="H799">
            <v>0</v>
          </cell>
          <cell r="I799">
            <v>0</v>
          </cell>
          <cell r="J799">
            <v>0</v>
          </cell>
          <cell r="K799">
            <v>0</v>
          </cell>
          <cell r="L799">
            <v>0</v>
          </cell>
          <cell r="M799">
            <v>0</v>
          </cell>
          <cell r="N799">
            <v>0</v>
          </cell>
          <cell r="O799">
            <v>0</v>
          </cell>
          <cell r="P799">
            <v>0</v>
          </cell>
          <cell r="Q799">
            <v>0</v>
          </cell>
          <cell r="R799">
            <v>0</v>
          </cell>
          <cell r="S799">
            <v>0</v>
          </cell>
          <cell r="T799">
            <v>0</v>
          </cell>
          <cell r="U799">
            <v>0</v>
          </cell>
          <cell r="V799">
            <v>0</v>
          </cell>
          <cell r="W799">
            <v>0</v>
          </cell>
          <cell r="X799">
            <v>0</v>
          </cell>
          <cell r="Y799">
            <v>0</v>
          </cell>
          <cell r="Z799">
            <v>0</v>
          </cell>
          <cell r="AA799">
            <v>0</v>
          </cell>
          <cell r="AB799">
            <v>0</v>
          </cell>
          <cell r="AC799">
            <v>0</v>
          </cell>
          <cell r="AD799">
            <v>0</v>
          </cell>
          <cell r="AE799">
            <v>0</v>
          </cell>
          <cell r="AF799">
            <v>0</v>
          </cell>
          <cell r="AG799">
            <v>0</v>
          </cell>
          <cell r="AH799">
            <v>0</v>
          </cell>
          <cell r="AI799">
            <v>0</v>
          </cell>
          <cell r="AJ799">
            <v>0</v>
          </cell>
          <cell r="AK799">
            <v>0</v>
          </cell>
          <cell r="AL799">
            <v>0</v>
          </cell>
          <cell r="AM799">
            <v>0</v>
          </cell>
          <cell r="AN799">
            <v>0</v>
          </cell>
          <cell r="AO799">
            <v>0</v>
          </cell>
          <cell r="AP799">
            <v>0</v>
          </cell>
          <cell r="AQ799">
            <v>-362752</v>
          </cell>
          <cell r="AR799">
            <v>0</v>
          </cell>
          <cell r="AS799">
            <v>0</v>
          </cell>
          <cell r="AT799">
            <v>0</v>
          </cell>
          <cell r="AU799">
            <v>0</v>
          </cell>
          <cell r="AV799">
            <v>0</v>
          </cell>
          <cell r="AW799">
            <v>0</v>
          </cell>
          <cell r="AX799">
            <v>0</v>
          </cell>
          <cell r="AY799">
            <v>0</v>
          </cell>
          <cell r="AZ799">
            <v>0</v>
          </cell>
          <cell r="BA799" t="str">
            <v>TECNO</v>
          </cell>
        </row>
        <row r="800">
          <cell r="A800" t="str">
            <v>100</v>
          </cell>
          <cell r="B800" t="str">
            <v>REMUNERACIONES</v>
          </cell>
          <cell r="C800" t="str">
            <v>SOBRETIEMPO</v>
          </cell>
          <cell r="D800" t="str">
            <v>008</v>
          </cell>
          <cell r="E800">
            <v>-40127411</v>
          </cell>
          <cell r="F800">
            <v>-30273099</v>
          </cell>
          <cell r="G800">
            <v>0</v>
          </cell>
          <cell r="H800">
            <v>0</v>
          </cell>
          <cell r="I800">
            <v>0</v>
          </cell>
          <cell r="J800">
            <v>0</v>
          </cell>
          <cell r="K800">
            <v>0</v>
          </cell>
          <cell r="L800">
            <v>0</v>
          </cell>
          <cell r="M800">
            <v>0</v>
          </cell>
          <cell r="N800">
            <v>0</v>
          </cell>
          <cell r="O800">
            <v>0</v>
          </cell>
          <cell r="P800">
            <v>0</v>
          </cell>
          <cell r="Q800">
            <v>0</v>
          </cell>
          <cell r="R800">
            <v>0</v>
          </cell>
          <cell r="S800">
            <v>0</v>
          </cell>
          <cell r="T800">
            <v>0</v>
          </cell>
          <cell r="U800">
            <v>0</v>
          </cell>
          <cell r="V800">
            <v>0</v>
          </cell>
          <cell r="W800">
            <v>0</v>
          </cell>
          <cell r="X800">
            <v>0</v>
          </cell>
          <cell r="Y800">
            <v>0</v>
          </cell>
          <cell r="Z800">
            <v>0</v>
          </cell>
          <cell r="AA800">
            <v>0</v>
          </cell>
          <cell r="AB800">
            <v>0</v>
          </cell>
          <cell r="AC800">
            <v>-15840529.484536082</v>
          </cell>
          <cell r="AD800">
            <v>-15840529.484536082</v>
          </cell>
          <cell r="AE800">
            <v>-15840529.484536082</v>
          </cell>
          <cell r="AF800">
            <v>-15840529.484536082</v>
          </cell>
          <cell r="AG800">
            <v>-15840529.484536082</v>
          </cell>
          <cell r="AH800">
            <v>-16316679.587628867</v>
          </cell>
          <cell r="AI800">
            <v>-16316679.587628867</v>
          </cell>
          <cell r="AJ800">
            <v>-16316679.587628867</v>
          </cell>
          <cell r="AK800">
            <v>-16316679.587628867</v>
          </cell>
          <cell r="AL800">
            <v>-16316679.587628867</v>
          </cell>
          <cell r="AM800">
            <v>-16316679.587628867</v>
          </cell>
          <cell r="AN800">
            <v>-16381974.432989689</v>
          </cell>
          <cell r="AO800">
            <v>-52844344</v>
          </cell>
          <cell r="AP800">
            <v>-55485224</v>
          </cell>
          <cell r="AQ800">
            <v>-53228560</v>
          </cell>
          <cell r="AR800">
            <v>-69923728</v>
          </cell>
          <cell r="AS800">
            <v>-70138364</v>
          </cell>
          <cell r="AT800">
            <v>-65548536</v>
          </cell>
          <cell r="AU800">
            <v>-66264110</v>
          </cell>
          <cell r="AV800">
            <v>-65356606</v>
          </cell>
          <cell r="AW800">
            <v>-72258020</v>
          </cell>
          <cell r="AX800">
            <v>-60899932</v>
          </cell>
          <cell r="AY800">
            <v>-62801030</v>
          </cell>
          <cell r="AZ800">
            <v>-66345530</v>
          </cell>
          <cell r="BA800" t="str">
            <v>TEMPR</v>
          </cell>
        </row>
        <row r="801">
          <cell r="A801" t="str">
            <v>100</v>
          </cell>
          <cell r="B801" t="str">
            <v>REMUNERACIONES</v>
          </cell>
          <cell r="C801" t="str">
            <v>SUELDOS BASICOS</v>
          </cell>
          <cell r="D801" t="str">
            <v>001</v>
          </cell>
          <cell r="E801">
            <v>-1008909</v>
          </cell>
          <cell r="F801">
            <v>-1008909</v>
          </cell>
          <cell r="G801">
            <v>0</v>
          </cell>
          <cell r="H801">
            <v>0</v>
          </cell>
          <cell r="I801">
            <v>0</v>
          </cell>
          <cell r="J801">
            <v>0</v>
          </cell>
          <cell r="K801">
            <v>0</v>
          </cell>
          <cell r="L801">
            <v>0</v>
          </cell>
          <cell r="M801">
            <v>0</v>
          </cell>
          <cell r="N801">
            <v>0</v>
          </cell>
          <cell r="O801">
            <v>0</v>
          </cell>
          <cell r="P801">
            <v>0</v>
          </cell>
          <cell r="Q801">
            <v>0</v>
          </cell>
          <cell r="R801">
            <v>0</v>
          </cell>
          <cell r="S801">
            <v>0</v>
          </cell>
          <cell r="T801">
            <v>0</v>
          </cell>
          <cell r="U801">
            <v>0</v>
          </cell>
          <cell r="V801">
            <v>0</v>
          </cell>
          <cell r="W801">
            <v>0</v>
          </cell>
          <cell r="X801">
            <v>0</v>
          </cell>
          <cell r="Y801">
            <v>0</v>
          </cell>
          <cell r="Z801">
            <v>0</v>
          </cell>
          <cell r="AA801">
            <v>0</v>
          </cell>
          <cell r="AB801">
            <v>0</v>
          </cell>
          <cell r="AC801">
            <v>0</v>
          </cell>
          <cell r="AD801">
            <v>0</v>
          </cell>
          <cell r="AE801">
            <v>0</v>
          </cell>
          <cell r="AF801">
            <v>0</v>
          </cell>
          <cell r="AG801">
            <v>0</v>
          </cell>
          <cell r="AH801">
            <v>0</v>
          </cell>
          <cell r="AI801">
            <v>0</v>
          </cell>
          <cell r="AJ801">
            <v>0</v>
          </cell>
          <cell r="AK801">
            <v>0</v>
          </cell>
          <cell r="AL801">
            <v>0</v>
          </cell>
          <cell r="AM801">
            <v>0</v>
          </cell>
          <cell r="AN801">
            <v>0</v>
          </cell>
          <cell r="AO801">
            <v>-1322204</v>
          </cell>
          <cell r="AP801">
            <v>-1322204</v>
          </cell>
          <cell r="AQ801">
            <v>-1328552</v>
          </cell>
          <cell r="AR801">
            <v>-1328552</v>
          </cell>
          <cell r="AS801">
            <v>-1328552</v>
          </cell>
          <cell r="AT801">
            <v>-1328552</v>
          </cell>
          <cell r="AU801">
            <v>-1328552</v>
          </cell>
          <cell r="AV801">
            <v>-1328552</v>
          </cell>
          <cell r="AW801">
            <v>-2691004</v>
          </cell>
          <cell r="AX801">
            <v>-2009778</v>
          </cell>
          <cell r="AY801">
            <v>-2009778</v>
          </cell>
          <cell r="AZ801">
            <v>-2017818</v>
          </cell>
          <cell r="BA801" t="str">
            <v>COMUN</v>
          </cell>
        </row>
        <row r="802">
          <cell r="A802" t="str">
            <v>100</v>
          </cell>
          <cell r="B802" t="str">
            <v>REMUNERACIONES</v>
          </cell>
          <cell r="C802" t="str">
            <v>SUELDOS BASICOS</v>
          </cell>
          <cell r="D802" t="str">
            <v>001</v>
          </cell>
          <cell r="E802">
            <v>-229070629</v>
          </cell>
          <cell r="F802">
            <v>-235117315</v>
          </cell>
          <cell r="G802">
            <v>0</v>
          </cell>
          <cell r="H802">
            <v>0</v>
          </cell>
          <cell r="I802">
            <v>0</v>
          </cell>
          <cell r="J802">
            <v>0</v>
          </cell>
          <cell r="K802">
            <v>0</v>
          </cell>
          <cell r="L802">
            <v>0</v>
          </cell>
          <cell r="M802">
            <v>0</v>
          </cell>
          <cell r="N802">
            <v>0</v>
          </cell>
          <cell r="O802">
            <v>0</v>
          </cell>
          <cell r="P802">
            <v>0</v>
          </cell>
          <cell r="Q802">
            <v>0</v>
          </cell>
          <cell r="R802">
            <v>0</v>
          </cell>
          <cell r="S802">
            <v>0</v>
          </cell>
          <cell r="T802">
            <v>0</v>
          </cell>
          <cell r="U802">
            <v>0</v>
          </cell>
          <cell r="V802">
            <v>0</v>
          </cell>
          <cell r="W802">
            <v>0</v>
          </cell>
          <cell r="X802">
            <v>0</v>
          </cell>
          <cell r="Y802">
            <v>0</v>
          </cell>
          <cell r="Z802">
            <v>0</v>
          </cell>
          <cell r="AA802">
            <v>0</v>
          </cell>
          <cell r="AB802">
            <v>0</v>
          </cell>
          <cell r="AC802">
            <v>0</v>
          </cell>
          <cell r="AD802">
            <v>0</v>
          </cell>
          <cell r="AE802">
            <v>0</v>
          </cell>
          <cell r="AF802">
            <v>0</v>
          </cell>
          <cell r="AG802">
            <v>0</v>
          </cell>
          <cell r="AH802">
            <v>0</v>
          </cell>
          <cell r="AI802">
            <v>0</v>
          </cell>
          <cell r="AJ802">
            <v>0</v>
          </cell>
          <cell r="AK802">
            <v>0</v>
          </cell>
          <cell r="AL802">
            <v>0</v>
          </cell>
          <cell r="AM802">
            <v>0</v>
          </cell>
          <cell r="AN802">
            <v>0</v>
          </cell>
          <cell r="AO802">
            <v>0</v>
          </cell>
          <cell r="AP802">
            <v>0</v>
          </cell>
          <cell r="AQ802">
            <v>0</v>
          </cell>
          <cell r="AR802">
            <v>0</v>
          </cell>
          <cell r="AS802">
            <v>0</v>
          </cell>
          <cell r="AT802">
            <v>0</v>
          </cell>
          <cell r="AU802">
            <v>0</v>
          </cell>
          <cell r="AV802">
            <v>0</v>
          </cell>
          <cell r="AW802">
            <v>0</v>
          </cell>
          <cell r="AX802">
            <v>0</v>
          </cell>
          <cell r="AY802">
            <v>0</v>
          </cell>
          <cell r="AZ802">
            <v>0</v>
          </cell>
          <cell r="BA802" t="str">
            <v>DATA</v>
          </cell>
        </row>
        <row r="803">
          <cell r="A803" t="str">
            <v>100</v>
          </cell>
          <cell r="B803" t="str">
            <v>REMUNERACIONES</v>
          </cell>
          <cell r="C803" t="str">
            <v>SUELDOS BASICOS</v>
          </cell>
          <cell r="D803" t="str">
            <v>001</v>
          </cell>
          <cell r="E803">
            <v>-350060905</v>
          </cell>
          <cell r="F803">
            <v>-348312706</v>
          </cell>
          <cell r="G803">
            <v>0</v>
          </cell>
          <cell r="H803">
            <v>0</v>
          </cell>
          <cell r="I803">
            <v>0</v>
          </cell>
          <cell r="J803">
            <v>0</v>
          </cell>
          <cell r="K803">
            <v>0</v>
          </cell>
          <cell r="L803">
            <v>0</v>
          </cell>
          <cell r="M803">
            <v>0</v>
          </cell>
          <cell r="N803">
            <v>0</v>
          </cell>
          <cell r="O803">
            <v>0</v>
          </cell>
          <cell r="P803">
            <v>0</v>
          </cell>
          <cell r="Q803">
            <v>0</v>
          </cell>
          <cell r="R803">
            <v>0</v>
          </cell>
          <cell r="S803">
            <v>0</v>
          </cell>
          <cell r="T803">
            <v>0</v>
          </cell>
          <cell r="U803">
            <v>0</v>
          </cell>
          <cell r="V803">
            <v>0</v>
          </cell>
          <cell r="W803">
            <v>0</v>
          </cell>
          <cell r="X803">
            <v>0</v>
          </cell>
          <cell r="Y803">
            <v>0</v>
          </cell>
          <cell r="Z803">
            <v>0</v>
          </cell>
          <cell r="AA803">
            <v>0</v>
          </cell>
          <cell r="AB803">
            <v>0</v>
          </cell>
          <cell r="AC803">
            <v>0</v>
          </cell>
          <cell r="AD803">
            <v>0</v>
          </cell>
          <cell r="AE803">
            <v>0</v>
          </cell>
          <cell r="AF803">
            <v>0</v>
          </cell>
          <cell r="AG803">
            <v>0</v>
          </cell>
          <cell r="AH803">
            <v>0</v>
          </cell>
          <cell r="AI803">
            <v>0</v>
          </cell>
          <cell r="AJ803">
            <v>0</v>
          </cell>
          <cell r="AK803">
            <v>0</v>
          </cell>
          <cell r="AL803">
            <v>0</v>
          </cell>
          <cell r="AM803">
            <v>0</v>
          </cell>
          <cell r="AN803">
            <v>0</v>
          </cell>
          <cell r="AO803">
            <v>0</v>
          </cell>
          <cell r="AP803">
            <v>0</v>
          </cell>
          <cell r="AQ803">
            <v>0</v>
          </cell>
          <cell r="AR803">
            <v>0</v>
          </cell>
          <cell r="AS803">
            <v>0</v>
          </cell>
          <cell r="AT803">
            <v>0</v>
          </cell>
          <cell r="AU803">
            <v>0</v>
          </cell>
          <cell r="AV803">
            <v>0</v>
          </cell>
          <cell r="AW803">
            <v>0</v>
          </cell>
          <cell r="AX803">
            <v>0</v>
          </cell>
          <cell r="AY803">
            <v>0</v>
          </cell>
          <cell r="AZ803">
            <v>0</v>
          </cell>
          <cell r="BA803" t="str">
            <v>EMPRE</v>
          </cell>
        </row>
        <row r="804">
          <cell r="A804" t="str">
            <v>100</v>
          </cell>
          <cell r="B804" t="str">
            <v>REMUNERACIONES</v>
          </cell>
          <cell r="C804" t="str">
            <v>SUELDOS BASICOS</v>
          </cell>
          <cell r="D804" t="str">
            <v>001</v>
          </cell>
          <cell r="E804">
            <v>-31426189</v>
          </cell>
          <cell r="F804">
            <v>-37555517</v>
          </cell>
          <cell r="G804">
            <v>0</v>
          </cell>
          <cell r="H804">
            <v>0</v>
          </cell>
          <cell r="I804">
            <v>0</v>
          </cell>
          <cell r="J804">
            <v>0</v>
          </cell>
          <cell r="K804">
            <v>0</v>
          </cell>
          <cell r="L804">
            <v>0</v>
          </cell>
          <cell r="M804">
            <v>0</v>
          </cell>
          <cell r="N804">
            <v>0</v>
          </cell>
          <cell r="O804">
            <v>0</v>
          </cell>
          <cell r="P804">
            <v>0</v>
          </cell>
          <cell r="Q804">
            <v>0</v>
          </cell>
          <cell r="R804">
            <v>0</v>
          </cell>
          <cell r="S804">
            <v>0</v>
          </cell>
          <cell r="T804">
            <v>0</v>
          </cell>
          <cell r="U804">
            <v>0</v>
          </cell>
          <cell r="V804">
            <v>0</v>
          </cell>
          <cell r="W804">
            <v>0</v>
          </cell>
          <cell r="X804">
            <v>0</v>
          </cell>
          <cell r="Y804">
            <v>0</v>
          </cell>
          <cell r="Z804">
            <v>0</v>
          </cell>
          <cell r="AA804">
            <v>0</v>
          </cell>
          <cell r="AB804">
            <v>0</v>
          </cell>
          <cell r="AC804">
            <v>0</v>
          </cell>
          <cell r="AD804">
            <v>0</v>
          </cell>
          <cell r="AE804">
            <v>0</v>
          </cell>
          <cell r="AF804">
            <v>0</v>
          </cell>
          <cell r="AG804">
            <v>0</v>
          </cell>
          <cell r="AH804">
            <v>0</v>
          </cell>
          <cell r="AI804">
            <v>0</v>
          </cell>
          <cell r="AJ804">
            <v>0</v>
          </cell>
          <cell r="AK804">
            <v>0</v>
          </cell>
          <cell r="AL804">
            <v>0</v>
          </cell>
          <cell r="AM804">
            <v>0</v>
          </cell>
          <cell r="AN804">
            <v>0</v>
          </cell>
          <cell r="AO804">
            <v>-66889728</v>
          </cell>
          <cell r="AP804">
            <v>-70340734</v>
          </cell>
          <cell r="AQ804">
            <v>-77335294</v>
          </cell>
          <cell r="AR804">
            <v>-68647600</v>
          </cell>
          <cell r="AS804">
            <v>-83494780</v>
          </cell>
          <cell r="AT804">
            <v>-66851722</v>
          </cell>
          <cell r="AU804">
            <v>-67759452</v>
          </cell>
          <cell r="AV804">
            <v>-67363348</v>
          </cell>
          <cell r="AW804">
            <v>-67611374</v>
          </cell>
          <cell r="AX804">
            <v>-65851834</v>
          </cell>
          <cell r="AY804">
            <v>-62019874</v>
          </cell>
          <cell r="AZ804">
            <v>-91522998</v>
          </cell>
          <cell r="BA804" t="str">
            <v>INFOE</v>
          </cell>
        </row>
        <row r="805">
          <cell r="A805" t="str">
            <v>100</v>
          </cell>
          <cell r="B805" t="str">
            <v>REMUNERACIONES</v>
          </cell>
          <cell r="C805" t="str">
            <v>SUELDOS BASICOS</v>
          </cell>
          <cell r="D805" t="str">
            <v>001</v>
          </cell>
          <cell r="E805">
            <v>-2402128</v>
          </cell>
          <cell r="F805">
            <v>-2559809</v>
          </cell>
          <cell r="G805">
            <v>0</v>
          </cell>
          <cell r="H805">
            <v>0</v>
          </cell>
          <cell r="I805">
            <v>0</v>
          </cell>
          <cell r="J805">
            <v>0</v>
          </cell>
          <cell r="K805">
            <v>0</v>
          </cell>
          <cell r="L805">
            <v>0</v>
          </cell>
          <cell r="M805">
            <v>0</v>
          </cell>
          <cell r="N805">
            <v>0</v>
          </cell>
          <cell r="O805">
            <v>0</v>
          </cell>
          <cell r="P805">
            <v>0</v>
          </cell>
          <cell r="Q805">
            <v>0</v>
          </cell>
          <cell r="R805">
            <v>0</v>
          </cell>
          <cell r="S805">
            <v>0</v>
          </cell>
          <cell r="T805">
            <v>0</v>
          </cell>
          <cell r="U805">
            <v>0</v>
          </cell>
          <cell r="V805">
            <v>0</v>
          </cell>
          <cell r="W805">
            <v>0</v>
          </cell>
          <cell r="X805">
            <v>0</v>
          </cell>
          <cell r="Y805">
            <v>0</v>
          </cell>
          <cell r="Z805">
            <v>0</v>
          </cell>
          <cell r="AA805">
            <v>0</v>
          </cell>
          <cell r="AB805">
            <v>0</v>
          </cell>
          <cell r="AC805">
            <v>0</v>
          </cell>
          <cell r="AD805">
            <v>0</v>
          </cell>
          <cell r="AE805">
            <v>0</v>
          </cell>
          <cell r="AF805">
            <v>0</v>
          </cell>
          <cell r="AG805">
            <v>0</v>
          </cell>
          <cell r="AH805">
            <v>0</v>
          </cell>
          <cell r="AI805">
            <v>0</v>
          </cell>
          <cell r="AJ805">
            <v>0</v>
          </cell>
          <cell r="AK805">
            <v>0</v>
          </cell>
          <cell r="AL805">
            <v>0</v>
          </cell>
          <cell r="AM805">
            <v>0</v>
          </cell>
          <cell r="AN805">
            <v>0</v>
          </cell>
          <cell r="AO805">
            <v>-12594666</v>
          </cell>
          <cell r="AP805">
            <v>-12409866</v>
          </cell>
          <cell r="AQ805">
            <v>-9111818</v>
          </cell>
          <cell r="AR805">
            <v>-12500666</v>
          </cell>
          <cell r="AS805">
            <v>-13944654</v>
          </cell>
          <cell r="AT805">
            <v>-15138344</v>
          </cell>
          <cell r="AU805">
            <v>-12861446</v>
          </cell>
          <cell r="AV805">
            <v>-13879246</v>
          </cell>
          <cell r="AW805">
            <v>-13422534</v>
          </cell>
          <cell r="AX805">
            <v>-13571368</v>
          </cell>
          <cell r="AY805">
            <v>-14509148</v>
          </cell>
          <cell r="AZ805">
            <v>-4911630</v>
          </cell>
          <cell r="BA805" t="str">
            <v>PANAL</v>
          </cell>
        </row>
        <row r="806">
          <cell r="A806" t="str">
            <v>100</v>
          </cell>
          <cell r="B806" t="str">
            <v>REMUNERACIONES</v>
          </cell>
          <cell r="C806" t="str">
            <v>SUELDOS BASICOS</v>
          </cell>
          <cell r="D806" t="str">
            <v>001</v>
          </cell>
          <cell r="E806">
            <v>-5335003</v>
          </cell>
          <cell r="F806">
            <v>-5335003</v>
          </cell>
          <cell r="G806">
            <v>0</v>
          </cell>
          <cell r="H806">
            <v>0</v>
          </cell>
          <cell r="I806">
            <v>0</v>
          </cell>
          <cell r="J806">
            <v>0</v>
          </cell>
          <cell r="K806">
            <v>0</v>
          </cell>
          <cell r="L806">
            <v>0</v>
          </cell>
          <cell r="M806">
            <v>0</v>
          </cell>
          <cell r="N806">
            <v>0</v>
          </cell>
          <cell r="O806">
            <v>0</v>
          </cell>
          <cell r="P806">
            <v>0</v>
          </cell>
          <cell r="Q806">
            <v>0</v>
          </cell>
          <cell r="R806">
            <v>0</v>
          </cell>
          <cell r="S806">
            <v>0</v>
          </cell>
          <cell r="T806">
            <v>0</v>
          </cell>
          <cell r="U806">
            <v>0</v>
          </cell>
          <cell r="V806">
            <v>0</v>
          </cell>
          <cell r="W806">
            <v>0</v>
          </cell>
          <cell r="X806">
            <v>0</v>
          </cell>
          <cell r="Y806">
            <v>0</v>
          </cell>
          <cell r="Z806">
            <v>0</v>
          </cell>
          <cell r="AA806">
            <v>0</v>
          </cell>
          <cell r="AB806">
            <v>0</v>
          </cell>
          <cell r="AC806">
            <v>-263088905.16129038</v>
          </cell>
          <cell r="AD806">
            <v>-263864301.32954836</v>
          </cell>
          <cell r="AE806">
            <v>-273827344.26725799</v>
          </cell>
          <cell r="AF806">
            <v>-285743507.10410148</v>
          </cell>
          <cell r="AG806">
            <v>-293459343.91558355</v>
          </cell>
          <cell r="AH806">
            <v>-309371268.39801812</v>
          </cell>
          <cell r="AI806">
            <v>-310708132.81941044</v>
          </cell>
          <cell r="AJ806">
            <v>-313496181.47774053</v>
          </cell>
          <cell r="AK806">
            <v>-315590957.50226659</v>
          </cell>
          <cell r="AL806">
            <v>-316758617.63870937</v>
          </cell>
          <cell r="AM806">
            <v>-318109074.2148971</v>
          </cell>
          <cell r="AN806">
            <v>-322026696.20382702</v>
          </cell>
          <cell r="AO806">
            <v>-18555384</v>
          </cell>
          <cell r="AP806">
            <v>-18555384</v>
          </cell>
          <cell r="AQ806">
            <v>-18644456</v>
          </cell>
          <cell r="AR806">
            <v>-18644456</v>
          </cell>
          <cell r="AS806">
            <v>-18644456</v>
          </cell>
          <cell r="AT806">
            <v>-15839322</v>
          </cell>
          <cell r="AU806">
            <v>-15138038</v>
          </cell>
          <cell r="AV806">
            <v>-15138038</v>
          </cell>
          <cell r="AW806">
            <v>-15138038</v>
          </cell>
          <cell r="AX806">
            <v>-54698236</v>
          </cell>
          <cell r="AY806">
            <v>33428300</v>
          </cell>
          <cell r="AZ806">
            <v>-10670006</v>
          </cell>
          <cell r="BA806" t="str">
            <v>TDATA</v>
          </cell>
        </row>
        <row r="807">
          <cell r="A807" t="str">
            <v>100</v>
          </cell>
          <cell r="B807" t="str">
            <v>REMUNERACIONES</v>
          </cell>
          <cell r="C807" t="str">
            <v>SUELDOS BASICOS</v>
          </cell>
          <cell r="D807" t="str">
            <v>001</v>
          </cell>
          <cell r="E807">
            <v>-1608000</v>
          </cell>
          <cell r="F807">
            <v>-1630512</v>
          </cell>
          <cell r="G807">
            <v>0</v>
          </cell>
          <cell r="H807">
            <v>0</v>
          </cell>
          <cell r="I807">
            <v>0</v>
          </cell>
          <cell r="J807">
            <v>0</v>
          </cell>
          <cell r="K807">
            <v>0</v>
          </cell>
          <cell r="L807">
            <v>0</v>
          </cell>
          <cell r="M807">
            <v>0</v>
          </cell>
          <cell r="N807">
            <v>0</v>
          </cell>
          <cell r="O807">
            <v>0</v>
          </cell>
          <cell r="P807">
            <v>0</v>
          </cell>
          <cell r="Q807">
            <v>0</v>
          </cell>
          <cell r="R807">
            <v>0</v>
          </cell>
          <cell r="S807">
            <v>0</v>
          </cell>
          <cell r="T807">
            <v>0</v>
          </cell>
          <cell r="U807">
            <v>0</v>
          </cell>
          <cell r="V807">
            <v>0</v>
          </cell>
          <cell r="W807">
            <v>0</v>
          </cell>
          <cell r="X807">
            <v>0</v>
          </cell>
          <cell r="Y807">
            <v>0</v>
          </cell>
          <cell r="Z807">
            <v>0</v>
          </cell>
          <cell r="AA807">
            <v>0</v>
          </cell>
          <cell r="AB807">
            <v>0</v>
          </cell>
          <cell r="AC807">
            <v>0</v>
          </cell>
          <cell r="AD807">
            <v>0</v>
          </cell>
          <cell r="AE807">
            <v>0</v>
          </cell>
          <cell r="AF807">
            <v>0</v>
          </cell>
          <cell r="AG807">
            <v>0</v>
          </cell>
          <cell r="AH807">
            <v>0</v>
          </cell>
          <cell r="AI807">
            <v>0</v>
          </cell>
          <cell r="AJ807">
            <v>0</v>
          </cell>
          <cell r="AK807">
            <v>0</v>
          </cell>
          <cell r="AL807">
            <v>0</v>
          </cell>
          <cell r="AM807">
            <v>0</v>
          </cell>
          <cell r="AN807">
            <v>0</v>
          </cell>
          <cell r="AO807">
            <v>-32052080</v>
          </cell>
          <cell r="AP807">
            <v>-30808000</v>
          </cell>
          <cell r="AQ807">
            <v>-28600708</v>
          </cell>
          <cell r="AR807">
            <v>-30439832</v>
          </cell>
          <cell r="AS807">
            <v>-6535534</v>
          </cell>
          <cell r="AT807">
            <v>-3007506</v>
          </cell>
          <cell r="AU807">
            <v>-3216000</v>
          </cell>
          <cell r="AV807">
            <v>-3216000</v>
          </cell>
          <cell r="AW807">
            <v>-3216000</v>
          </cell>
          <cell r="AX807">
            <v>-3216000</v>
          </cell>
          <cell r="AY807">
            <v>-3216000</v>
          </cell>
          <cell r="AZ807">
            <v>-3442000</v>
          </cell>
          <cell r="BA807" t="str">
            <v>TECNO</v>
          </cell>
        </row>
        <row r="808">
          <cell r="A808" t="str">
            <v>100</v>
          </cell>
          <cell r="B808" t="str">
            <v>REMUNERACIONES</v>
          </cell>
          <cell r="C808" t="str">
            <v>SUELDOS BASICOS</v>
          </cell>
          <cell r="D808" t="str">
            <v>001</v>
          </cell>
          <cell r="E808">
            <v>-579131534</v>
          </cell>
          <cell r="F808">
            <v>-583430021</v>
          </cell>
          <cell r="G808">
            <v>0</v>
          </cell>
          <cell r="H808">
            <v>0</v>
          </cell>
          <cell r="I808">
            <v>0</v>
          </cell>
          <cell r="J808">
            <v>0</v>
          </cell>
          <cell r="K808">
            <v>0</v>
          </cell>
          <cell r="L808">
            <v>0</v>
          </cell>
          <cell r="M808">
            <v>0</v>
          </cell>
          <cell r="N808">
            <v>0</v>
          </cell>
          <cell r="O808">
            <v>0</v>
          </cell>
          <cell r="P808">
            <v>0</v>
          </cell>
          <cell r="Q808">
            <v>0</v>
          </cell>
          <cell r="R808">
            <v>0</v>
          </cell>
          <cell r="S808">
            <v>0</v>
          </cell>
          <cell r="T808">
            <v>0</v>
          </cell>
          <cell r="U808">
            <v>0</v>
          </cell>
          <cell r="V808">
            <v>0</v>
          </cell>
          <cell r="W808">
            <v>0</v>
          </cell>
          <cell r="X808">
            <v>0</v>
          </cell>
          <cell r="Y808">
            <v>0</v>
          </cell>
          <cell r="Z808">
            <v>0</v>
          </cell>
          <cell r="AA808">
            <v>0</v>
          </cell>
          <cell r="AB808">
            <v>0</v>
          </cell>
          <cell r="AC808">
            <v>-364769900.61855674</v>
          </cell>
          <cell r="AD808">
            <v>-364769900.61855674</v>
          </cell>
          <cell r="AE808">
            <v>-364769900.61855674</v>
          </cell>
          <cell r="AF808">
            <v>-364769900.61855674</v>
          </cell>
          <cell r="AG808">
            <v>-364769900.61855674</v>
          </cell>
          <cell r="AH808">
            <v>-375750675.87628865</v>
          </cell>
          <cell r="AI808">
            <v>-375750675.87628865</v>
          </cell>
          <cell r="AJ808">
            <v>-375750675.87628865</v>
          </cell>
          <cell r="AK808">
            <v>-375750675.87628865</v>
          </cell>
          <cell r="AL808">
            <v>-375750675.87628865</v>
          </cell>
          <cell r="AM808">
            <v>-375750675.87628865</v>
          </cell>
          <cell r="AN808">
            <v>-377254531.95876288</v>
          </cell>
          <cell r="AO808">
            <v>-1171052894</v>
          </cell>
          <cell r="AP808">
            <v>-1180272168</v>
          </cell>
          <cell r="AQ808">
            <v>-1182637914</v>
          </cell>
          <cell r="AR808">
            <v>-1172155538</v>
          </cell>
          <cell r="AS808">
            <v>-1193592402</v>
          </cell>
          <cell r="AT808">
            <v>-1137718376</v>
          </cell>
          <cell r="AU808">
            <v>-1117187186</v>
          </cell>
          <cell r="AV808">
            <v>-1113046500</v>
          </cell>
          <cell r="AW808">
            <v>-1107507550</v>
          </cell>
          <cell r="AX808">
            <v>-1121652432</v>
          </cell>
          <cell r="AY808">
            <v>-1116432368</v>
          </cell>
          <cell r="AZ808">
            <v>-1097983118</v>
          </cell>
          <cell r="BA808" t="str">
            <v>TEMPR</v>
          </cell>
        </row>
        <row r="809">
          <cell r="A809" t="str">
            <v>200</v>
          </cell>
          <cell r="B809" t="str">
            <v>INGRESOS DE EXPLOTACION</v>
          </cell>
          <cell r="C809" t="str">
            <v xml:space="preserve"> </v>
          </cell>
          <cell r="D809">
            <v>0</v>
          </cell>
          <cell r="E809">
            <v>1670983</v>
          </cell>
          <cell r="F809">
            <v>1449694</v>
          </cell>
          <cell r="G809">
            <v>0</v>
          </cell>
          <cell r="H809">
            <v>0</v>
          </cell>
          <cell r="I809">
            <v>0</v>
          </cell>
          <cell r="J809">
            <v>0</v>
          </cell>
          <cell r="K809">
            <v>0</v>
          </cell>
          <cell r="L809">
            <v>0</v>
          </cell>
          <cell r="M809">
            <v>0</v>
          </cell>
          <cell r="N809">
            <v>0</v>
          </cell>
          <cell r="O809">
            <v>0</v>
          </cell>
          <cell r="P809">
            <v>0</v>
          </cell>
          <cell r="Q809">
            <v>0</v>
          </cell>
          <cell r="R809">
            <v>0</v>
          </cell>
          <cell r="S809">
            <v>0</v>
          </cell>
          <cell r="T809">
            <v>0</v>
          </cell>
          <cell r="U809">
            <v>0</v>
          </cell>
          <cell r="V809">
            <v>0</v>
          </cell>
          <cell r="W809">
            <v>0</v>
          </cell>
          <cell r="X809">
            <v>0</v>
          </cell>
          <cell r="Y809">
            <v>0</v>
          </cell>
          <cell r="Z809">
            <v>0</v>
          </cell>
          <cell r="AA809">
            <v>0</v>
          </cell>
          <cell r="AB809">
            <v>0</v>
          </cell>
          <cell r="AC809">
            <v>0</v>
          </cell>
          <cell r="AD809">
            <v>0</v>
          </cell>
          <cell r="AE809">
            <v>0</v>
          </cell>
          <cell r="AF809">
            <v>0</v>
          </cell>
          <cell r="AG809">
            <v>0</v>
          </cell>
          <cell r="AH809">
            <v>0</v>
          </cell>
          <cell r="AI809">
            <v>0</v>
          </cell>
          <cell r="AJ809">
            <v>0</v>
          </cell>
          <cell r="AK809">
            <v>0</v>
          </cell>
          <cell r="AL809">
            <v>0</v>
          </cell>
          <cell r="AM809">
            <v>0</v>
          </cell>
          <cell r="AN809">
            <v>0</v>
          </cell>
          <cell r="AO809">
            <v>7327388</v>
          </cell>
          <cell r="AP809">
            <v>7362244</v>
          </cell>
          <cell r="AQ809">
            <v>5632326</v>
          </cell>
          <cell r="AR809">
            <v>4226144</v>
          </cell>
          <cell r="AS809">
            <v>3432916</v>
          </cell>
          <cell r="AT809">
            <v>4299454</v>
          </cell>
          <cell r="AU809">
            <v>4245706</v>
          </cell>
          <cell r="AV809">
            <v>3690440</v>
          </cell>
          <cell r="AW809">
            <v>3700946</v>
          </cell>
          <cell r="AX809">
            <v>3139234</v>
          </cell>
          <cell r="AY809">
            <v>3396746</v>
          </cell>
          <cell r="AZ809">
            <v>3643652</v>
          </cell>
          <cell r="BA809" t="str">
            <v>COMUN</v>
          </cell>
        </row>
        <row r="810">
          <cell r="A810" t="str">
            <v>200</v>
          </cell>
          <cell r="B810" t="str">
            <v>INGRESOS DE EXPLOTACION</v>
          </cell>
          <cell r="C810" t="str">
            <v xml:space="preserve"> </v>
          </cell>
          <cell r="D810">
            <v>0</v>
          </cell>
          <cell r="E810">
            <v>84766355</v>
          </cell>
          <cell r="F810">
            <v>80441198</v>
          </cell>
          <cell r="G810">
            <v>0</v>
          </cell>
          <cell r="H810">
            <v>0</v>
          </cell>
          <cell r="I810">
            <v>0</v>
          </cell>
          <cell r="J810">
            <v>0</v>
          </cell>
          <cell r="K810">
            <v>0</v>
          </cell>
          <cell r="L810">
            <v>0</v>
          </cell>
          <cell r="M810">
            <v>0</v>
          </cell>
          <cell r="N810">
            <v>0</v>
          </cell>
          <cell r="O810">
            <v>0</v>
          </cell>
          <cell r="P810">
            <v>0</v>
          </cell>
          <cell r="Q810">
            <v>0</v>
          </cell>
          <cell r="R810">
            <v>0</v>
          </cell>
          <cell r="S810">
            <v>0</v>
          </cell>
          <cell r="T810">
            <v>0</v>
          </cell>
          <cell r="U810">
            <v>0</v>
          </cell>
          <cell r="V810">
            <v>0</v>
          </cell>
          <cell r="W810">
            <v>0</v>
          </cell>
          <cell r="X810">
            <v>0</v>
          </cell>
          <cell r="Y810">
            <v>0</v>
          </cell>
          <cell r="Z810">
            <v>0</v>
          </cell>
          <cell r="AA810">
            <v>0</v>
          </cell>
          <cell r="AB810">
            <v>0</v>
          </cell>
          <cell r="AC810">
            <v>0</v>
          </cell>
          <cell r="AD810">
            <v>0</v>
          </cell>
          <cell r="AE810">
            <v>0</v>
          </cell>
          <cell r="AF810">
            <v>0</v>
          </cell>
          <cell r="AG810">
            <v>0</v>
          </cell>
          <cell r="AH810">
            <v>0</v>
          </cell>
          <cell r="AI810">
            <v>0</v>
          </cell>
          <cell r="AJ810">
            <v>0</v>
          </cell>
          <cell r="AK810">
            <v>0</v>
          </cell>
          <cell r="AL810">
            <v>0</v>
          </cell>
          <cell r="AM810">
            <v>0</v>
          </cell>
          <cell r="AN810">
            <v>0</v>
          </cell>
          <cell r="AO810">
            <v>0</v>
          </cell>
          <cell r="AP810">
            <v>0</v>
          </cell>
          <cell r="AQ810">
            <v>0</v>
          </cell>
          <cell r="AR810">
            <v>0</v>
          </cell>
          <cell r="AS810">
            <v>0</v>
          </cell>
          <cell r="AT810">
            <v>0</v>
          </cell>
          <cell r="AU810">
            <v>0</v>
          </cell>
          <cell r="AV810">
            <v>0</v>
          </cell>
          <cell r="AW810">
            <v>0</v>
          </cell>
          <cell r="AX810">
            <v>0</v>
          </cell>
          <cell r="AY810">
            <v>0</v>
          </cell>
          <cell r="AZ810">
            <v>0</v>
          </cell>
          <cell r="BA810" t="str">
            <v>DATA</v>
          </cell>
        </row>
        <row r="811">
          <cell r="A811" t="str">
            <v>200</v>
          </cell>
          <cell r="B811" t="str">
            <v>INGRESOS DE EXPLOTACION</v>
          </cell>
          <cell r="C811" t="str">
            <v xml:space="preserve"> </v>
          </cell>
          <cell r="D811">
            <v>0</v>
          </cell>
          <cell r="E811">
            <v>6688545087</v>
          </cell>
          <cell r="F811">
            <v>7194079333</v>
          </cell>
          <cell r="G811">
            <v>0</v>
          </cell>
          <cell r="H811">
            <v>0</v>
          </cell>
          <cell r="I811">
            <v>0</v>
          </cell>
          <cell r="J811">
            <v>0</v>
          </cell>
          <cell r="K811">
            <v>0</v>
          </cell>
          <cell r="L811">
            <v>0</v>
          </cell>
          <cell r="M811">
            <v>0</v>
          </cell>
          <cell r="N811">
            <v>0</v>
          </cell>
          <cell r="O811">
            <v>0</v>
          </cell>
          <cell r="P811">
            <v>0</v>
          </cell>
          <cell r="Q811">
            <v>0</v>
          </cell>
          <cell r="R811">
            <v>0</v>
          </cell>
          <cell r="S811">
            <v>0</v>
          </cell>
          <cell r="T811">
            <v>0</v>
          </cell>
          <cell r="U811">
            <v>0</v>
          </cell>
          <cell r="V811">
            <v>0</v>
          </cell>
          <cell r="W811">
            <v>0</v>
          </cell>
          <cell r="X811">
            <v>0</v>
          </cell>
          <cell r="Y811">
            <v>0</v>
          </cell>
          <cell r="Z811">
            <v>0</v>
          </cell>
          <cell r="AA811">
            <v>0</v>
          </cell>
          <cell r="AB811">
            <v>0</v>
          </cell>
          <cell r="AC811">
            <v>0</v>
          </cell>
          <cell r="AD811">
            <v>0</v>
          </cell>
          <cell r="AE811">
            <v>0</v>
          </cell>
          <cell r="AF811">
            <v>0</v>
          </cell>
          <cell r="AG811">
            <v>0</v>
          </cell>
          <cell r="AH811">
            <v>0</v>
          </cell>
          <cell r="AI811">
            <v>0</v>
          </cell>
          <cell r="AJ811">
            <v>0</v>
          </cell>
          <cell r="AK811">
            <v>0</v>
          </cell>
          <cell r="AL811">
            <v>0</v>
          </cell>
          <cell r="AM811">
            <v>0</v>
          </cell>
          <cell r="AN811">
            <v>0</v>
          </cell>
          <cell r="AO811">
            <v>0</v>
          </cell>
          <cell r="AP811">
            <v>0</v>
          </cell>
          <cell r="AQ811">
            <v>0</v>
          </cell>
          <cell r="AR811">
            <v>0</v>
          </cell>
          <cell r="AS811">
            <v>0</v>
          </cell>
          <cell r="AT811">
            <v>0</v>
          </cell>
          <cell r="AU811">
            <v>0</v>
          </cell>
          <cell r="AV811">
            <v>0</v>
          </cell>
          <cell r="AW811">
            <v>0</v>
          </cell>
          <cell r="AX811">
            <v>0</v>
          </cell>
          <cell r="AY811">
            <v>0</v>
          </cell>
          <cell r="AZ811">
            <v>0</v>
          </cell>
          <cell r="BA811" t="str">
            <v>EMPRE</v>
          </cell>
        </row>
        <row r="812">
          <cell r="A812" t="str">
            <v>200</v>
          </cell>
          <cell r="B812" t="str">
            <v>INGRESOS DE EXPLOTACION</v>
          </cell>
          <cell r="C812" t="str">
            <v xml:space="preserve"> </v>
          </cell>
          <cell r="D812">
            <v>0</v>
          </cell>
          <cell r="E812">
            <v>41734706</v>
          </cell>
          <cell r="F812">
            <v>11044807</v>
          </cell>
          <cell r="G812">
            <v>0</v>
          </cell>
          <cell r="H812">
            <v>0</v>
          </cell>
          <cell r="I812">
            <v>0</v>
          </cell>
          <cell r="J812">
            <v>0</v>
          </cell>
          <cell r="K812">
            <v>0</v>
          </cell>
          <cell r="L812">
            <v>0</v>
          </cell>
          <cell r="M812">
            <v>0</v>
          </cell>
          <cell r="N812">
            <v>0</v>
          </cell>
          <cell r="O812">
            <v>0</v>
          </cell>
          <cell r="P812">
            <v>0</v>
          </cell>
          <cell r="Q812">
            <v>0</v>
          </cell>
          <cell r="R812">
            <v>0</v>
          </cell>
          <cell r="S812">
            <v>0</v>
          </cell>
          <cell r="T812">
            <v>0</v>
          </cell>
          <cell r="U812">
            <v>0</v>
          </cell>
          <cell r="V812">
            <v>0</v>
          </cell>
          <cell r="W812">
            <v>0</v>
          </cell>
          <cell r="X812">
            <v>0</v>
          </cell>
          <cell r="Y812">
            <v>0</v>
          </cell>
          <cell r="Z812">
            <v>0</v>
          </cell>
          <cell r="AA812">
            <v>0</v>
          </cell>
          <cell r="AB812">
            <v>0</v>
          </cell>
          <cell r="AC812">
            <v>0</v>
          </cell>
          <cell r="AD812">
            <v>0</v>
          </cell>
          <cell r="AE812">
            <v>0</v>
          </cell>
          <cell r="AF812">
            <v>0</v>
          </cell>
          <cell r="AG812">
            <v>0</v>
          </cell>
          <cell r="AH812">
            <v>0</v>
          </cell>
          <cell r="AI812">
            <v>0</v>
          </cell>
          <cell r="AJ812">
            <v>0</v>
          </cell>
          <cell r="AK812">
            <v>0</v>
          </cell>
          <cell r="AL812">
            <v>0</v>
          </cell>
          <cell r="AM812">
            <v>0</v>
          </cell>
          <cell r="AN812">
            <v>0</v>
          </cell>
          <cell r="AO812">
            <v>11089154</v>
          </cell>
          <cell r="AP812">
            <v>44217428</v>
          </cell>
          <cell r="AQ812">
            <v>19791512</v>
          </cell>
          <cell r="AR812">
            <v>89759088</v>
          </cell>
          <cell r="AS812">
            <v>30848688</v>
          </cell>
          <cell r="AT812">
            <v>46025946</v>
          </cell>
          <cell r="AU812">
            <v>144541038</v>
          </cell>
          <cell r="AV812">
            <v>200047668</v>
          </cell>
          <cell r="AW812">
            <v>212262838</v>
          </cell>
          <cell r="AX812">
            <v>148094252</v>
          </cell>
          <cell r="AY812">
            <v>53475644</v>
          </cell>
          <cell r="AZ812">
            <v>168459870</v>
          </cell>
          <cell r="BA812" t="str">
            <v>INFOE</v>
          </cell>
        </row>
        <row r="813">
          <cell r="A813" t="str">
            <v>200</v>
          </cell>
          <cell r="B813" t="str">
            <v>INGRESOS DE EXPLOTACION</v>
          </cell>
          <cell r="C813" t="str">
            <v xml:space="preserve"> </v>
          </cell>
          <cell r="D813">
            <v>0</v>
          </cell>
          <cell r="E813">
            <v>2868229</v>
          </cell>
          <cell r="F813">
            <v>1265786</v>
          </cell>
          <cell r="G813">
            <v>0</v>
          </cell>
          <cell r="H813">
            <v>0</v>
          </cell>
          <cell r="I813">
            <v>0</v>
          </cell>
          <cell r="J813">
            <v>0</v>
          </cell>
          <cell r="K813">
            <v>0</v>
          </cell>
          <cell r="L813">
            <v>0</v>
          </cell>
          <cell r="M813">
            <v>0</v>
          </cell>
          <cell r="N813">
            <v>0</v>
          </cell>
          <cell r="O813">
            <v>0</v>
          </cell>
          <cell r="P813">
            <v>0</v>
          </cell>
          <cell r="Q813">
            <v>0</v>
          </cell>
          <cell r="R813">
            <v>0</v>
          </cell>
          <cell r="S813">
            <v>0</v>
          </cell>
          <cell r="T813">
            <v>0</v>
          </cell>
          <cell r="U813">
            <v>0</v>
          </cell>
          <cell r="V813">
            <v>0</v>
          </cell>
          <cell r="W813">
            <v>0</v>
          </cell>
          <cell r="X813">
            <v>0</v>
          </cell>
          <cell r="Y813">
            <v>0</v>
          </cell>
          <cell r="Z813">
            <v>0</v>
          </cell>
          <cell r="AA813">
            <v>0</v>
          </cell>
          <cell r="AB813">
            <v>0</v>
          </cell>
          <cell r="AC813">
            <v>0</v>
          </cell>
          <cell r="AD813">
            <v>0</v>
          </cell>
          <cell r="AE813">
            <v>0</v>
          </cell>
          <cell r="AF813">
            <v>0</v>
          </cell>
          <cell r="AG813">
            <v>0</v>
          </cell>
          <cell r="AH813">
            <v>0</v>
          </cell>
          <cell r="AI813">
            <v>0</v>
          </cell>
          <cell r="AJ813">
            <v>0</v>
          </cell>
          <cell r="AK813">
            <v>0</v>
          </cell>
          <cell r="AL813">
            <v>0</v>
          </cell>
          <cell r="AM813">
            <v>0</v>
          </cell>
          <cell r="AN813">
            <v>0</v>
          </cell>
          <cell r="AO813">
            <v>0</v>
          </cell>
          <cell r="AP813">
            <v>0</v>
          </cell>
          <cell r="AQ813">
            <v>315698</v>
          </cell>
          <cell r="AR813">
            <v>544600</v>
          </cell>
          <cell r="AS813">
            <v>816900</v>
          </cell>
          <cell r="AT813">
            <v>816900</v>
          </cell>
          <cell r="AU813">
            <v>816900</v>
          </cell>
          <cell r="AV813">
            <v>968310</v>
          </cell>
          <cell r="AW813">
            <v>1150230</v>
          </cell>
          <cell r="AX813">
            <v>4290336</v>
          </cell>
          <cell r="AY813">
            <v>2969988</v>
          </cell>
          <cell r="AZ813">
            <v>0</v>
          </cell>
          <cell r="BA813" t="str">
            <v>PANAL</v>
          </cell>
        </row>
        <row r="814">
          <cell r="A814" t="str">
            <v>200</v>
          </cell>
          <cell r="B814" t="str">
            <v>INGRESOS DE EXPLOTACION</v>
          </cell>
          <cell r="C814" t="str">
            <v xml:space="preserve"> </v>
          </cell>
          <cell r="D814">
            <v>0</v>
          </cell>
          <cell r="E814">
            <v>1113827243</v>
          </cell>
          <cell r="F814">
            <v>1188086465</v>
          </cell>
          <cell r="G814">
            <v>0</v>
          </cell>
          <cell r="H814">
            <v>0</v>
          </cell>
          <cell r="I814">
            <v>0</v>
          </cell>
          <cell r="J814">
            <v>0</v>
          </cell>
          <cell r="K814">
            <v>0</v>
          </cell>
          <cell r="L814">
            <v>0</v>
          </cell>
          <cell r="M814">
            <v>0</v>
          </cell>
          <cell r="N814">
            <v>0</v>
          </cell>
          <cell r="O814">
            <v>0</v>
          </cell>
          <cell r="P814">
            <v>0</v>
          </cell>
          <cell r="Q814">
            <v>0</v>
          </cell>
          <cell r="R814">
            <v>0</v>
          </cell>
          <cell r="S814">
            <v>0</v>
          </cell>
          <cell r="T814">
            <v>0</v>
          </cell>
          <cell r="U814">
            <v>0</v>
          </cell>
          <cell r="V814">
            <v>0</v>
          </cell>
          <cell r="W814">
            <v>0</v>
          </cell>
          <cell r="X814">
            <v>0</v>
          </cell>
          <cell r="Y814">
            <v>0</v>
          </cell>
          <cell r="Z814">
            <v>0</v>
          </cell>
          <cell r="AA814">
            <v>0</v>
          </cell>
          <cell r="AB814">
            <v>0</v>
          </cell>
          <cell r="AC814">
            <v>0</v>
          </cell>
          <cell r="AD814">
            <v>0</v>
          </cell>
          <cell r="AE814">
            <v>0</v>
          </cell>
          <cell r="AF814">
            <v>0</v>
          </cell>
          <cell r="AG814">
            <v>0</v>
          </cell>
          <cell r="AH814">
            <v>0</v>
          </cell>
          <cell r="AI814">
            <v>0</v>
          </cell>
          <cell r="AJ814">
            <v>0</v>
          </cell>
          <cell r="AK814">
            <v>0</v>
          </cell>
          <cell r="AL814">
            <v>0</v>
          </cell>
          <cell r="AM814">
            <v>0</v>
          </cell>
          <cell r="AN814">
            <v>0</v>
          </cell>
          <cell r="AO814">
            <v>413123896</v>
          </cell>
          <cell r="AP814">
            <v>452746002</v>
          </cell>
          <cell r="AQ814">
            <v>395263796</v>
          </cell>
          <cell r="AR814">
            <v>539020544</v>
          </cell>
          <cell r="AS814">
            <v>807354858</v>
          </cell>
          <cell r="AT814">
            <v>1575772070</v>
          </cell>
          <cell r="AU814">
            <v>1050065118</v>
          </cell>
          <cell r="AV814">
            <v>1500460292</v>
          </cell>
          <cell r="AW814">
            <v>1276451966</v>
          </cell>
          <cell r="AX814">
            <v>2029889586</v>
          </cell>
          <cell r="AY814">
            <v>2921716028</v>
          </cell>
          <cell r="AZ814">
            <v>2753496358</v>
          </cell>
          <cell r="BA814" t="str">
            <v>TDATA</v>
          </cell>
        </row>
        <row r="815">
          <cell r="A815" t="str">
            <v>200</v>
          </cell>
          <cell r="B815" t="str">
            <v>INGRESOS DE EXPLOTACION</v>
          </cell>
          <cell r="C815" t="str">
            <v xml:space="preserve"> </v>
          </cell>
          <cell r="D815">
            <v>0</v>
          </cell>
          <cell r="E815">
            <v>0</v>
          </cell>
          <cell r="F815">
            <v>0</v>
          </cell>
          <cell r="G815">
            <v>0</v>
          </cell>
          <cell r="H815">
            <v>0</v>
          </cell>
          <cell r="I815">
            <v>0</v>
          </cell>
          <cell r="J815">
            <v>0</v>
          </cell>
          <cell r="K815">
            <v>0</v>
          </cell>
          <cell r="L815">
            <v>0</v>
          </cell>
          <cell r="M815">
            <v>0</v>
          </cell>
          <cell r="N815">
            <v>0</v>
          </cell>
          <cell r="O815">
            <v>0</v>
          </cell>
          <cell r="P815">
            <v>0</v>
          </cell>
          <cell r="Q815">
            <v>0</v>
          </cell>
          <cell r="R815">
            <v>0</v>
          </cell>
          <cell r="S815">
            <v>0</v>
          </cell>
          <cell r="T815">
            <v>0</v>
          </cell>
          <cell r="U815">
            <v>0</v>
          </cell>
          <cell r="V815">
            <v>0</v>
          </cell>
          <cell r="W815">
            <v>0</v>
          </cell>
          <cell r="X815">
            <v>0</v>
          </cell>
          <cell r="Y815">
            <v>0</v>
          </cell>
          <cell r="Z815">
            <v>0</v>
          </cell>
          <cell r="AA815">
            <v>0</v>
          </cell>
          <cell r="AB815">
            <v>0</v>
          </cell>
          <cell r="AC815">
            <v>0</v>
          </cell>
          <cell r="AD815">
            <v>0</v>
          </cell>
          <cell r="AE815">
            <v>0</v>
          </cell>
          <cell r="AF815">
            <v>0</v>
          </cell>
          <cell r="AG815">
            <v>0</v>
          </cell>
          <cell r="AH815">
            <v>0</v>
          </cell>
          <cell r="AI815">
            <v>0</v>
          </cell>
          <cell r="AJ815">
            <v>0</v>
          </cell>
          <cell r="AK815">
            <v>0</v>
          </cell>
          <cell r="AL815">
            <v>0</v>
          </cell>
          <cell r="AM815">
            <v>0</v>
          </cell>
          <cell r="AN815">
            <v>0</v>
          </cell>
          <cell r="AO815">
            <v>8377138</v>
          </cell>
          <cell r="AP815">
            <v>11836384</v>
          </cell>
          <cell r="AQ815">
            <v>9711554</v>
          </cell>
          <cell r="AR815">
            <v>7645008</v>
          </cell>
          <cell r="AS815">
            <v>82253396</v>
          </cell>
          <cell r="AT815">
            <v>37603582</v>
          </cell>
          <cell r="AU815">
            <v>399168</v>
          </cell>
          <cell r="AV815">
            <v>344600</v>
          </cell>
          <cell r="AW815">
            <v>0</v>
          </cell>
          <cell r="AX815">
            <v>0</v>
          </cell>
          <cell r="AY815">
            <v>236698</v>
          </cell>
          <cell r="AZ815">
            <v>0</v>
          </cell>
          <cell r="BA815" t="str">
            <v>TECNO</v>
          </cell>
        </row>
        <row r="816">
          <cell r="A816" t="str">
            <v>200</v>
          </cell>
          <cell r="B816" t="str">
            <v>INGRESOS DE EXPLOTACION</v>
          </cell>
          <cell r="C816" t="str">
            <v xml:space="preserve"> </v>
          </cell>
          <cell r="D816">
            <v>0</v>
          </cell>
          <cell r="E816">
            <v>0</v>
          </cell>
          <cell r="F816">
            <v>203315086</v>
          </cell>
          <cell r="G816">
            <v>0</v>
          </cell>
          <cell r="H816">
            <v>0</v>
          </cell>
          <cell r="I816">
            <v>0</v>
          </cell>
          <cell r="J816">
            <v>0</v>
          </cell>
          <cell r="K816">
            <v>0</v>
          </cell>
          <cell r="L816">
            <v>0</v>
          </cell>
          <cell r="M816">
            <v>0</v>
          </cell>
          <cell r="N816">
            <v>0</v>
          </cell>
          <cell r="O816">
            <v>0</v>
          </cell>
          <cell r="P816">
            <v>0</v>
          </cell>
          <cell r="Q816">
            <v>0</v>
          </cell>
          <cell r="R816">
            <v>0</v>
          </cell>
          <cell r="S816">
            <v>0</v>
          </cell>
          <cell r="T816">
            <v>0</v>
          </cell>
          <cell r="U816">
            <v>0</v>
          </cell>
          <cell r="V816">
            <v>0</v>
          </cell>
          <cell r="W816">
            <v>0</v>
          </cell>
          <cell r="X816">
            <v>0</v>
          </cell>
          <cell r="Y816">
            <v>0</v>
          </cell>
          <cell r="Z816">
            <v>0</v>
          </cell>
          <cell r="AA816">
            <v>0</v>
          </cell>
          <cell r="AB816">
            <v>0</v>
          </cell>
          <cell r="AC816">
            <v>0</v>
          </cell>
          <cell r="AD816">
            <v>0</v>
          </cell>
          <cell r="AE816">
            <v>0</v>
          </cell>
          <cell r="AF816">
            <v>0</v>
          </cell>
          <cell r="AG816">
            <v>0</v>
          </cell>
          <cell r="AH816">
            <v>0</v>
          </cell>
          <cell r="AI816">
            <v>0</v>
          </cell>
          <cell r="AJ816">
            <v>0</v>
          </cell>
          <cell r="AK816">
            <v>0</v>
          </cell>
          <cell r="AL816">
            <v>0</v>
          </cell>
          <cell r="AM816">
            <v>0</v>
          </cell>
          <cell r="AN816">
            <v>0</v>
          </cell>
          <cell r="AO816">
            <v>0</v>
          </cell>
          <cell r="AP816">
            <v>0</v>
          </cell>
          <cell r="AQ816">
            <v>0</v>
          </cell>
          <cell r="AR816">
            <v>0</v>
          </cell>
          <cell r="AS816">
            <v>0</v>
          </cell>
          <cell r="AT816">
            <v>0</v>
          </cell>
          <cell r="AU816">
            <v>0</v>
          </cell>
          <cell r="AV816">
            <v>0</v>
          </cell>
          <cell r="AW816">
            <v>0</v>
          </cell>
          <cell r="AX816">
            <v>0</v>
          </cell>
          <cell r="AY816">
            <v>0</v>
          </cell>
          <cell r="AZ816">
            <v>0</v>
          </cell>
          <cell r="BA816" t="str">
            <v>TELEM</v>
          </cell>
        </row>
        <row r="817">
          <cell r="A817" t="str">
            <v>200</v>
          </cell>
          <cell r="B817" t="str">
            <v>INGRESOS DE EXPLOTACION</v>
          </cell>
          <cell r="C817" t="str">
            <v xml:space="preserve"> </v>
          </cell>
          <cell r="D817">
            <v>0</v>
          </cell>
          <cell r="E817">
            <v>65389298</v>
          </cell>
          <cell r="F817">
            <v>-65389298</v>
          </cell>
          <cell r="G817">
            <v>0</v>
          </cell>
          <cell r="H817">
            <v>0</v>
          </cell>
          <cell r="I817">
            <v>0</v>
          </cell>
          <cell r="J817">
            <v>0</v>
          </cell>
          <cell r="K817">
            <v>0</v>
          </cell>
          <cell r="L817">
            <v>0</v>
          </cell>
          <cell r="M817">
            <v>0</v>
          </cell>
          <cell r="N817">
            <v>0</v>
          </cell>
          <cell r="O817">
            <v>0</v>
          </cell>
          <cell r="P817">
            <v>0</v>
          </cell>
          <cell r="Q817">
            <v>0</v>
          </cell>
          <cell r="R817">
            <v>0</v>
          </cell>
          <cell r="S817">
            <v>0</v>
          </cell>
          <cell r="T817">
            <v>0</v>
          </cell>
          <cell r="U817">
            <v>0</v>
          </cell>
          <cell r="V817">
            <v>0</v>
          </cell>
          <cell r="W817">
            <v>0</v>
          </cell>
          <cell r="X817">
            <v>0</v>
          </cell>
          <cell r="Y817">
            <v>0</v>
          </cell>
          <cell r="Z817">
            <v>0</v>
          </cell>
          <cell r="AA817">
            <v>0</v>
          </cell>
          <cell r="AB817">
            <v>0</v>
          </cell>
          <cell r="AC817">
            <v>0</v>
          </cell>
          <cell r="AD817">
            <v>0</v>
          </cell>
          <cell r="AE817">
            <v>0</v>
          </cell>
          <cell r="AF817">
            <v>0</v>
          </cell>
          <cell r="AG817">
            <v>0</v>
          </cell>
          <cell r="AH817">
            <v>0</v>
          </cell>
          <cell r="AI817">
            <v>0</v>
          </cell>
          <cell r="AJ817">
            <v>0</v>
          </cell>
          <cell r="AK817">
            <v>0</v>
          </cell>
          <cell r="AL817">
            <v>0</v>
          </cell>
          <cell r="AM817">
            <v>0</v>
          </cell>
          <cell r="AN817">
            <v>0</v>
          </cell>
          <cell r="AO817">
            <v>0</v>
          </cell>
          <cell r="AP817">
            <v>0</v>
          </cell>
          <cell r="AQ817">
            <v>0</v>
          </cell>
          <cell r="AR817">
            <v>0</v>
          </cell>
          <cell r="AS817">
            <v>0</v>
          </cell>
          <cell r="AT817">
            <v>0</v>
          </cell>
          <cell r="AU817">
            <v>0</v>
          </cell>
          <cell r="AV817">
            <v>0</v>
          </cell>
          <cell r="AW817">
            <v>0</v>
          </cell>
          <cell r="AX817">
            <v>0</v>
          </cell>
          <cell r="AY817">
            <v>0</v>
          </cell>
          <cell r="AZ817">
            <v>0</v>
          </cell>
          <cell r="BA817" t="str">
            <v>TELEO</v>
          </cell>
        </row>
        <row r="818">
          <cell r="A818" t="str">
            <v>200</v>
          </cell>
          <cell r="B818" t="str">
            <v>INGRESOS DE EXPLOTACION</v>
          </cell>
          <cell r="C818" t="str">
            <v xml:space="preserve"> </v>
          </cell>
          <cell r="D818">
            <v>0</v>
          </cell>
          <cell r="E818">
            <v>6838700740</v>
          </cell>
          <cell r="F818">
            <v>7209131233</v>
          </cell>
          <cell r="G818">
            <v>0</v>
          </cell>
          <cell r="H818">
            <v>0</v>
          </cell>
          <cell r="I818">
            <v>0</v>
          </cell>
          <cell r="J818">
            <v>0</v>
          </cell>
          <cell r="K818">
            <v>0</v>
          </cell>
          <cell r="L818">
            <v>0</v>
          </cell>
          <cell r="M818">
            <v>0</v>
          </cell>
          <cell r="N818">
            <v>0</v>
          </cell>
          <cell r="O818">
            <v>0</v>
          </cell>
          <cell r="P818">
            <v>0</v>
          </cell>
          <cell r="Q818">
            <v>0</v>
          </cell>
          <cell r="R818">
            <v>0</v>
          </cell>
          <cell r="S818">
            <v>0</v>
          </cell>
          <cell r="T818">
            <v>0</v>
          </cell>
          <cell r="U818">
            <v>0</v>
          </cell>
          <cell r="V818">
            <v>0</v>
          </cell>
          <cell r="W818">
            <v>0</v>
          </cell>
          <cell r="X818">
            <v>0</v>
          </cell>
          <cell r="Y818">
            <v>0</v>
          </cell>
          <cell r="Z818">
            <v>0</v>
          </cell>
          <cell r="AA818">
            <v>0</v>
          </cell>
          <cell r="AB818">
            <v>0</v>
          </cell>
          <cell r="AC818">
            <v>0</v>
          </cell>
          <cell r="AD818">
            <v>0</v>
          </cell>
          <cell r="AE818">
            <v>0</v>
          </cell>
          <cell r="AF818">
            <v>0</v>
          </cell>
          <cell r="AG818">
            <v>0</v>
          </cell>
          <cell r="AH818">
            <v>0</v>
          </cell>
          <cell r="AI818">
            <v>0</v>
          </cell>
          <cell r="AJ818">
            <v>0</v>
          </cell>
          <cell r="AK818">
            <v>0</v>
          </cell>
          <cell r="AL818">
            <v>0</v>
          </cell>
          <cell r="AM818">
            <v>0</v>
          </cell>
          <cell r="AN818">
            <v>0</v>
          </cell>
          <cell r="AO818">
            <v>12468877240</v>
          </cell>
          <cell r="AP818">
            <v>12023145806</v>
          </cell>
          <cell r="AQ818">
            <v>13616691282</v>
          </cell>
          <cell r="AR818">
            <v>13422420034</v>
          </cell>
          <cell r="AS818">
            <v>13727939286</v>
          </cell>
          <cell r="AT818">
            <v>15196384794</v>
          </cell>
          <cell r="AU818">
            <v>13795427920</v>
          </cell>
          <cell r="AV818">
            <v>13677713564</v>
          </cell>
          <cell r="AW818">
            <v>14119094734</v>
          </cell>
          <cell r="AX818">
            <v>16297957496</v>
          </cell>
          <cell r="AY818">
            <v>14048717958</v>
          </cell>
          <cell r="AZ818">
            <v>17139462034</v>
          </cell>
          <cell r="BA818" t="str">
            <v>TEMPR</v>
          </cell>
        </row>
        <row r="819">
          <cell r="A819" t="str">
            <v>250</v>
          </cell>
          <cell r="B819" t="str">
            <v>INGRESOS DE EXPLOTACION</v>
          </cell>
          <cell r="C819">
            <v>0</v>
          </cell>
          <cell r="D819" t="str">
            <v>4191701</v>
          </cell>
          <cell r="E819">
            <v>76017</v>
          </cell>
          <cell r="F819">
            <v>145349</v>
          </cell>
          <cell r="G819">
            <v>0</v>
          </cell>
          <cell r="H819">
            <v>0</v>
          </cell>
          <cell r="I819">
            <v>0</v>
          </cell>
          <cell r="J819">
            <v>0</v>
          </cell>
          <cell r="K819">
            <v>0</v>
          </cell>
          <cell r="L819">
            <v>0</v>
          </cell>
          <cell r="M819">
            <v>0</v>
          </cell>
          <cell r="N819">
            <v>0</v>
          </cell>
          <cell r="O819">
            <v>0</v>
          </cell>
          <cell r="P819">
            <v>0</v>
          </cell>
          <cell r="Q819">
            <v>0</v>
          </cell>
          <cell r="R819">
            <v>0</v>
          </cell>
          <cell r="S819">
            <v>0</v>
          </cell>
          <cell r="T819">
            <v>0</v>
          </cell>
          <cell r="U819">
            <v>0</v>
          </cell>
          <cell r="V819">
            <v>0</v>
          </cell>
          <cell r="W819">
            <v>0</v>
          </cell>
          <cell r="X819">
            <v>0</v>
          </cell>
          <cell r="Y819">
            <v>0</v>
          </cell>
          <cell r="Z819">
            <v>0</v>
          </cell>
          <cell r="AA819">
            <v>0</v>
          </cell>
          <cell r="AB819">
            <v>0</v>
          </cell>
          <cell r="AC819">
            <v>0</v>
          </cell>
          <cell r="AD819">
            <v>0</v>
          </cell>
          <cell r="AE819">
            <v>0</v>
          </cell>
          <cell r="AF819">
            <v>0</v>
          </cell>
          <cell r="AG819">
            <v>0</v>
          </cell>
          <cell r="AH819">
            <v>0</v>
          </cell>
          <cell r="AI819">
            <v>0</v>
          </cell>
          <cell r="AJ819">
            <v>0</v>
          </cell>
          <cell r="AK819">
            <v>0</v>
          </cell>
          <cell r="AL819">
            <v>0</v>
          </cell>
          <cell r="AM819">
            <v>0</v>
          </cell>
          <cell r="AN819">
            <v>0</v>
          </cell>
          <cell r="AO819">
            <v>0</v>
          </cell>
          <cell r="AP819">
            <v>0</v>
          </cell>
          <cell r="AQ819">
            <v>0</v>
          </cell>
          <cell r="AR819">
            <v>0</v>
          </cell>
          <cell r="AS819">
            <v>0</v>
          </cell>
          <cell r="AT819">
            <v>0</v>
          </cell>
          <cell r="AU819">
            <v>0</v>
          </cell>
          <cell r="AV819">
            <v>0</v>
          </cell>
          <cell r="AW819">
            <v>0</v>
          </cell>
          <cell r="AX819">
            <v>0</v>
          </cell>
          <cell r="AY819">
            <v>0</v>
          </cell>
          <cell r="AZ819">
            <v>0</v>
          </cell>
          <cell r="BA819" t="str">
            <v>TEMPR</v>
          </cell>
        </row>
        <row r="820">
          <cell r="A820" t="str">
            <v>250</v>
          </cell>
          <cell r="B820" t="str">
            <v>INGRESOS DE EXPLOTACION</v>
          </cell>
          <cell r="C820">
            <v>0</v>
          </cell>
          <cell r="D820" t="str">
            <v>4191702</v>
          </cell>
          <cell r="E820">
            <v>81140</v>
          </cell>
          <cell r="F820">
            <v>345203</v>
          </cell>
          <cell r="G820">
            <v>0</v>
          </cell>
          <cell r="H820">
            <v>0</v>
          </cell>
          <cell r="I820">
            <v>0</v>
          </cell>
          <cell r="J820">
            <v>0</v>
          </cell>
          <cell r="K820">
            <v>0</v>
          </cell>
          <cell r="L820">
            <v>0</v>
          </cell>
          <cell r="M820">
            <v>0</v>
          </cell>
          <cell r="N820">
            <v>0</v>
          </cell>
          <cell r="O820">
            <v>0</v>
          </cell>
          <cell r="P820">
            <v>0</v>
          </cell>
          <cell r="Q820">
            <v>0</v>
          </cell>
          <cell r="R820">
            <v>0</v>
          </cell>
          <cell r="S820">
            <v>0</v>
          </cell>
          <cell r="T820">
            <v>0</v>
          </cell>
          <cell r="U820">
            <v>0</v>
          </cell>
          <cell r="V820">
            <v>0</v>
          </cell>
          <cell r="W820">
            <v>0</v>
          </cell>
          <cell r="X820">
            <v>0</v>
          </cell>
          <cell r="Y820">
            <v>0</v>
          </cell>
          <cell r="Z820">
            <v>0</v>
          </cell>
          <cell r="AA820">
            <v>0</v>
          </cell>
          <cell r="AB820">
            <v>0</v>
          </cell>
          <cell r="AC820">
            <v>0</v>
          </cell>
          <cell r="AD820">
            <v>0</v>
          </cell>
          <cell r="AE820">
            <v>0</v>
          </cell>
          <cell r="AF820">
            <v>0</v>
          </cell>
          <cell r="AG820">
            <v>0</v>
          </cell>
          <cell r="AH820">
            <v>0</v>
          </cell>
          <cell r="AI820">
            <v>0</v>
          </cell>
          <cell r="AJ820">
            <v>0</v>
          </cell>
          <cell r="AK820">
            <v>0</v>
          </cell>
          <cell r="AL820">
            <v>0</v>
          </cell>
          <cell r="AM820">
            <v>0</v>
          </cell>
          <cell r="AN820">
            <v>0</v>
          </cell>
          <cell r="AO820">
            <v>0</v>
          </cell>
          <cell r="AP820">
            <v>0</v>
          </cell>
          <cell r="AQ820">
            <v>0</v>
          </cell>
          <cell r="AR820">
            <v>0</v>
          </cell>
          <cell r="AS820">
            <v>0</v>
          </cell>
          <cell r="AT820">
            <v>0</v>
          </cell>
          <cell r="AU820">
            <v>0</v>
          </cell>
          <cell r="AV820">
            <v>0</v>
          </cell>
          <cell r="AW820">
            <v>0</v>
          </cell>
          <cell r="AX820">
            <v>0</v>
          </cell>
          <cell r="AY820">
            <v>0</v>
          </cell>
          <cell r="AZ820">
            <v>0</v>
          </cell>
          <cell r="BA820" t="str">
            <v>TEMPR</v>
          </cell>
        </row>
        <row r="821">
          <cell r="A821" t="str">
            <v>250</v>
          </cell>
          <cell r="B821" t="str">
            <v>INGRESOS DE EXPLOTACION</v>
          </cell>
          <cell r="C821">
            <v>0</v>
          </cell>
          <cell r="D821" t="str">
            <v>4191703</v>
          </cell>
          <cell r="E821">
            <v>25965</v>
          </cell>
          <cell r="F821">
            <v>25925</v>
          </cell>
          <cell r="G821">
            <v>0</v>
          </cell>
          <cell r="H821">
            <v>0</v>
          </cell>
          <cell r="I821">
            <v>0</v>
          </cell>
          <cell r="J821">
            <v>0</v>
          </cell>
          <cell r="K821">
            <v>0</v>
          </cell>
          <cell r="L821">
            <v>0</v>
          </cell>
          <cell r="M821">
            <v>0</v>
          </cell>
          <cell r="N821">
            <v>0</v>
          </cell>
          <cell r="O821">
            <v>0</v>
          </cell>
          <cell r="P821">
            <v>0</v>
          </cell>
          <cell r="Q821">
            <v>0</v>
          </cell>
          <cell r="R821">
            <v>0</v>
          </cell>
          <cell r="S821">
            <v>0</v>
          </cell>
          <cell r="T821">
            <v>0</v>
          </cell>
          <cell r="U821">
            <v>0</v>
          </cell>
          <cell r="V821">
            <v>0</v>
          </cell>
          <cell r="W821">
            <v>0</v>
          </cell>
          <cell r="X821">
            <v>0</v>
          </cell>
          <cell r="Y821">
            <v>0</v>
          </cell>
          <cell r="Z821">
            <v>0</v>
          </cell>
          <cell r="AA821">
            <v>0</v>
          </cell>
          <cell r="AB821">
            <v>0</v>
          </cell>
          <cell r="AC821">
            <v>0</v>
          </cell>
          <cell r="AD821">
            <v>0</v>
          </cell>
          <cell r="AE821">
            <v>0</v>
          </cell>
          <cell r="AF821">
            <v>0</v>
          </cell>
          <cell r="AG821">
            <v>0</v>
          </cell>
          <cell r="AH821">
            <v>0</v>
          </cell>
          <cell r="AI821">
            <v>0</v>
          </cell>
          <cell r="AJ821">
            <v>0</v>
          </cell>
          <cell r="AK821">
            <v>0</v>
          </cell>
          <cell r="AL821">
            <v>0</v>
          </cell>
          <cell r="AM821">
            <v>0</v>
          </cell>
          <cell r="AN821">
            <v>0</v>
          </cell>
          <cell r="AO821">
            <v>0</v>
          </cell>
          <cell r="AP821">
            <v>0</v>
          </cell>
          <cell r="AQ821">
            <v>0</v>
          </cell>
          <cell r="AR821">
            <v>0</v>
          </cell>
          <cell r="AS821">
            <v>0</v>
          </cell>
          <cell r="AT821">
            <v>0</v>
          </cell>
          <cell r="AU821">
            <v>0</v>
          </cell>
          <cell r="AV821">
            <v>0</v>
          </cell>
          <cell r="AW821">
            <v>0</v>
          </cell>
          <cell r="AX821">
            <v>0</v>
          </cell>
          <cell r="AY821">
            <v>0</v>
          </cell>
          <cell r="AZ821">
            <v>0</v>
          </cell>
          <cell r="BA821" t="str">
            <v>TEMPR</v>
          </cell>
        </row>
        <row r="822">
          <cell r="A822" t="str">
            <v>250</v>
          </cell>
          <cell r="B822" t="str">
            <v>INGRESOS DE EXPLOTACION</v>
          </cell>
          <cell r="C822">
            <v>0</v>
          </cell>
          <cell r="D822" t="str">
            <v>4191705</v>
          </cell>
          <cell r="E822">
            <v>778944</v>
          </cell>
          <cell r="F822">
            <v>1129177</v>
          </cell>
          <cell r="G822">
            <v>0</v>
          </cell>
          <cell r="H822">
            <v>0</v>
          </cell>
          <cell r="I822">
            <v>0</v>
          </cell>
          <cell r="J822">
            <v>0</v>
          </cell>
          <cell r="K822">
            <v>0</v>
          </cell>
          <cell r="L822">
            <v>0</v>
          </cell>
          <cell r="M822">
            <v>0</v>
          </cell>
          <cell r="N822">
            <v>0</v>
          </cell>
          <cell r="O822">
            <v>0</v>
          </cell>
          <cell r="P822">
            <v>0</v>
          </cell>
          <cell r="Q822">
            <v>0</v>
          </cell>
          <cell r="R822">
            <v>0</v>
          </cell>
          <cell r="S822">
            <v>0</v>
          </cell>
          <cell r="T822">
            <v>0</v>
          </cell>
          <cell r="U822">
            <v>0</v>
          </cell>
          <cell r="V822">
            <v>0</v>
          </cell>
          <cell r="W822">
            <v>0</v>
          </cell>
          <cell r="X822">
            <v>0</v>
          </cell>
          <cell r="Y822">
            <v>0</v>
          </cell>
          <cell r="Z822">
            <v>0</v>
          </cell>
          <cell r="AA822">
            <v>0</v>
          </cell>
          <cell r="AB822">
            <v>0</v>
          </cell>
          <cell r="AC822">
            <v>0</v>
          </cell>
          <cell r="AD822">
            <v>0</v>
          </cell>
          <cell r="AE822">
            <v>0</v>
          </cell>
          <cell r="AF822">
            <v>0</v>
          </cell>
          <cell r="AG822">
            <v>0</v>
          </cell>
          <cell r="AH822">
            <v>0</v>
          </cell>
          <cell r="AI822">
            <v>0</v>
          </cell>
          <cell r="AJ822">
            <v>0</v>
          </cell>
          <cell r="AK822">
            <v>0</v>
          </cell>
          <cell r="AL822">
            <v>0</v>
          </cell>
          <cell r="AM822">
            <v>0</v>
          </cell>
          <cell r="AN822">
            <v>0</v>
          </cell>
          <cell r="AO822">
            <v>0</v>
          </cell>
          <cell r="AP822">
            <v>0</v>
          </cell>
          <cell r="AQ822">
            <v>0</v>
          </cell>
          <cell r="AR822">
            <v>0</v>
          </cell>
          <cell r="AS822">
            <v>0</v>
          </cell>
          <cell r="AT822">
            <v>0</v>
          </cell>
          <cell r="AU822">
            <v>0</v>
          </cell>
          <cell r="AV822">
            <v>0</v>
          </cell>
          <cell r="AW822">
            <v>0</v>
          </cell>
          <cell r="AX822">
            <v>0</v>
          </cell>
          <cell r="AY822">
            <v>0</v>
          </cell>
          <cell r="AZ822">
            <v>0</v>
          </cell>
          <cell r="BA822" t="str">
            <v>TEMPR</v>
          </cell>
        </row>
        <row r="823">
          <cell r="A823" t="str">
            <v>250</v>
          </cell>
          <cell r="B823" t="str">
            <v>INGRESOS DE EXPLOTACION</v>
          </cell>
          <cell r="C823">
            <v>0</v>
          </cell>
          <cell r="D823" t="str">
            <v>4193001</v>
          </cell>
          <cell r="E823">
            <v>0</v>
          </cell>
          <cell r="F823">
            <v>0</v>
          </cell>
          <cell r="G823">
            <v>0</v>
          </cell>
          <cell r="H823">
            <v>0</v>
          </cell>
          <cell r="I823">
            <v>0</v>
          </cell>
          <cell r="J823">
            <v>0</v>
          </cell>
          <cell r="K823">
            <v>0</v>
          </cell>
          <cell r="L823">
            <v>0</v>
          </cell>
          <cell r="M823">
            <v>0</v>
          </cell>
          <cell r="N823">
            <v>0</v>
          </cell>
          <cell r="O823">
            <v>0</v>
          </cell>
          <cell r="P823">
            <v>0</v>
          </cell>
          <cell r="Q823">
            <v>0</v>
          </cell>
          <cell r="R823">
            <v>0</v>
          </cell>
          <cell r="S823">
            <v>0</v>
          </cell>
          <cell r="T823">
            <v>0</v>
          </cell>
          <cell r="U823">
            <v>0</v>
          </cell>
          <cell r="V823">
            <v>0</v>
          </cell>
          <cell r="W823">
            <v>0</v>
          </cell>
          <cell r="X823">
            <v>0</v>
          </cell>
          <cell r="Y823">
            <v>0</v>
          </cell>
          <cell r="Z823">
            <v>0</v>
          </cell>
          <cell r="AA823">
            <v>0</v>
          </cell>
          <cell r="AB823">
            <v>0</v>
          </cell>
          <cell r="AC823">
            <v>0</v>
          </cell>
          <cell r="AD823">
            <v>0</v>
          </cell>
          <cell r="AE823">
            <v>0</v>
          </cell>
          <cell r="AF823">
            <v>0</v>
          </cell>
          <cell r="AG823">
            <v>0</v>
          </cell>
          <cell r="AH823">
            <v>0</v>
          </cell>
          <cell r="AI823">
            <v>0</v>
          </cell>
          <cell r="AJ823">
            <v>0</v>
          </cell>
          <cell r="AK823">
            <v>0</v>
          </cell>
          <cell r="AL823">
            <v>0</v>
          </cell>
          <cell r="AM823">
            <v>0</v>
          </cell>
          <cell r="AN823">
            <v>0</v>
          </cell>
          <cell r="AO823">
            <v>0</v>
          </cell>
          <cell r="AP823">
            <v>0</v>
          </cell>
          <cell r="AQ823">
            <v>0</v>
          </cell>
          <cell r="AR823">
            <v>0</v>
          </cell>
          <cell r="AS823">
            <v>0</v>
          </cell>
          <cell r="AT823">
            <v>0</v>
          </cell>
          <cell r="AU823">
            <v>0</v>
          </cell>
          <cell r="AV823">
            <v>0</v>
          </cell>
          <cell r="AW823">
            <v>0</v>
          </cell>
          <cell r="AX823">
            <v>0</v>
          </cell>
          <cell r="AY823">
            <v>0</v>
          </cell>
          <cell r="AZ823">
            <v>9367292</v>
          </cell>
          <cell r="BA823" t="str">
            <v>TEMPR</v>
          </cell>
        </row>
        <row r="824">
          <cell r="A824" t="str">
            <v>250</v>
          </cell>
          <cell r="B824" t="str">
            <v>INGRESOS DE EXPLOTACION</v>
          </cell>
          <cell r="C824">
            <v>0</v>
          </cell>
          <cell r="D824" t="str">
            <v>4193101</v>
          </cell>
          <cell r="E824">
            <v>0</v>
          </cell>
          <cell r="F824">
            <v>0</v>
          </cell>
          <cell r="G824">
            <v>0</v>
          </cell>
          <cell r="H824">
            <v>0</v>
          </cell>
          <cell r="I824">
            <v>0</v>
          </cell>
          <cell r="J824">
            <v>0</v>
          </cell>
          <cell r="K824">
            <v>0</v>
          </cell>
          <cell r="L824">
            <v>0</v>
          </cell>
          <cell r="M824">
            <v>0</v>
          </cell>
          <cell r="N824">
            <v>0</v>
          </cell>
          <cell r="O824">
            <v>0</v>
          </cell>
          <cell r="P824">
            <v>0</v>
          </cell>
          <cell r="Q824">
            <v>0</v>
          </cell>
          <cell r="R824">
            <v>0</v>
          </cell>
          <cell r="S824">
            <v>0</v>
          </cell>
          <cell r="T824">
            <v>0</v>
          </cell>
          <cell r="U824">
            <v>0</v>
          </cell>
          <cell r="V824">
            <v>0</v>
          </cell>
          <cell r="W824">
            <v>0</v>
          </cell>
          <cell r="X824">
            <v>0</v>
          </cell>
          <cell r="Y824">
            <v>0</v>
          </cell>
          <cell r="Z824">
            <v>0</v>
          </cell>
          <cell r="AA824">
            <v>0</v>
          </cell>
          <cell r="AB824">
            <v>0</v>
          </cell>
          <cell r="AC824">
            <v>0</v>
          </cell>
          <cell r="AD824">
            <v>0</v>
          </cell>
          <cell r="AE824">
            <v>0</v>
          </cell>
          <cell r="AF824">
            <v>0</v>
          </cell>
          <cell r="AG824">
            <v>0</v>
          </cell>
          <cell r="AH824">
            <v>0</v>
          </cell>
          <cell r="AI824">
            <v>0</v>
          </cell>
          <cell r="AJ824">
            <v>0</v>
          </cell>
          <cell r="AK824">
            <v>0</v>
          </cell>
          <cell r="AL824">
            <v>0</v>
          </cell>
          <cell r="AM824">
            <v>0</v>
          </cell>
          <cell r="AN824">
            <v>0</v>
          </cell>
          <cell r="AO824">
            <v>0</v>
          </cell>
          <cell r="AP824">
            <v>0</v>
          </cell>
          <cell r="AQ824">
            <v>0</v>
          </cell>
          <cell r="AR824">
            <v>0</v>
          </cell>
          <cell r="AS824">
            <v>0</v>
          </cell>
          <cell r="AT824">
            <v>0</v>
          </cell>
          <cell r="AU824">
            <v>0</v>
          </cell>
          <cell r="AV824">
            <v>0</v>
          </cell>
          <cell r="AW824">
            <v>0</v>
          </cell>
          <cell r="AX824">
            <v>0</v>
          </cell>
          <cell r="AY824">
            <v>0</v>
          </cell>
          <cell r="AZ824">
            <v>-73798242</v>
          </cell>
          <cell r="BA824" t="str">
            <v>TEMPR</v>
          </cell>
        </row>
        <row r="825">
          <cell r="A825" t="str">
            <v>250</v>
          </cell>
          <cell r="B825" t="str">
            <v>INGRESOS DE EXPLOTACION</v>
          </cell>
          <cell r="C825">
            <v>0</v>
          </cell>
          <cell r="D825" t="str">
            <v>4193208</v>
          </cell>
          <cell r="E825">
            <v>13163032</v>
          </cell>
          <cell r="F825">
            <v>147975880</v>
          </cell>
          <cell r="G825">
            <v>0</v>
          </cell>
          <cell r="H825">
            <v>0</v>
          </cell>
          <cell r="I825">
            <v>0</v>
          </cell>
          <cell r="J825">
            <v>0</v>
          </cell>
          <cell r="K825">
            <v>0</v>
          </cell>
          <cell r="L825">
            <v>0</v>
          </cell>
          <cell r="M825">
            <v>0</v>
          </cell>
          <cell r="N825">
            <v>0</v>
          </cell>
          <cell r="O825">
            <v>0</v>
          </cell>
          <cell r="P825">
            <v>0</v>
          </cell>
          <cell r="Q825">
            <v>0</v>
          </cell>
          <cell r="R825">
            <v>0</v>
          </cell>
          <cell r="S825">
            <v>0</v>
          </cell>
          <cell r="T825">
            <v>0</v>
          </cell>
          <cell r="U825">
            <v>0</v>
          </cell>
          <cell r="V825">
            <v>0</v>
          </cell>
          <cell r="W825">
            <v>0</v>
          </cell>
          <cell r="X825">
            <v>0</v>
          </cell>
          <cell r="Y825">
            <v>0</v>
          </cell>
          <cell r="Z825">
            <v>0</v>
          </cell>
          <cell r="AA825">
            <v>0</v>
          </cell>
          <cell r="AB825">
            <v>0</v>
          </cell>
          <cell r="AC825">
            <v>0</v>
          </cell>
          <cell r="AD825">
            <v>0</v>
          </cell>
          <cell r="AE825">
            <v>0</v>
          </cell>
          <cell r="AF825">
            <v>0</v>
          </cell>
          <cell r="AG825">
            <v>0</v>
          </cell>
          <cell r="AH825">
            <v>0</v>
          </cell>
          <cell r="AI825">
            <v>0</v>
          </cell>
          <cell r="AJ825">
            <v>0</v>
          </cell>
          <cell r="AK825">
            <v>0</v>
          </cell>
          <cell r="AL825">
            <v>0</v>
          </cell>
          <cell r="AM825">
            <v>0</v>
          </cell>
          <cell r="AN825">
            <v>0</v>
          </cell>
          <cell r="AO825">
            <v>0</v>
          </cell>
          <cell r="AP825">
            <v>0</v>
          </cell>
          <cell r="AQ825">
            <v>0</v>
          </cell>
          <cell r="AR825">
            <v>0</v>
          </cell>
          <cell r="AS825">
            <v>0</v>
          </cell>
          <cell r="AT825">
            <v>0</v>
          </cell>
          <cell r="AU825">
            <v>0</v>
          </cell>
          <cell r="AV825">
            <v>0</v>
          </cell>
          <cell r="AW825">
            <v>0</v>
          </cell>
          <cell r="AX825">
            <v>0</v>
          </cell>
          <cell r="AY825">
            <v>0</v>
          </cell>
          <cell r="AZ825">
            <v>0</v>
          </cell>
          <cell r="BA825" t="str">
            <v>TEMPR</v>
          </cell>
        </row>
        <row r="826">
          <cell r="A826" t="str">
            <v>250</v>
          </cell>
          <cell r="B826" t="str">
            <v>INGRESOS DE EXPLOTACION</v>
          </cell>
          <cell r="C826">
            <v>0</v>
          </cell>
          <cell r="D826" t="str">
            <v>4193209</v>
          </cell>
          <cell r="E826">
            <v>0</v>
          </cell>
          <cell r="F826">
            <v>9556591</v>
          </cell>
          <cell r="G826">
            <v>0</v>
          </cell>
          <cell r="H826">
            <v>0</v>
          </cell>
          <cell r="I826">
            <v>0</v>
          </cell>
          <cell r="J826">
            <v>0</v>
          </cell>
          <cell r="K826">
            <v>0</v>
          </cell>
          <cell r="L826">
            <v>0</v>
          </cell>
          <cell r="M826">
            <v>0</v>
          </cell>
          <cell r="N826">
            <v>0</v>
          </cell>
          <cell r="O826">
            <v>0</v>
          </cell>
          <cell r="P826">
            <v>0</v>
          </cell>
          <cell r="Q826">
            <v>0</v>
          </cell>
          <cell r="R826">
            <v>0</v>
          </cell>
          <cell r="S826">
            <v>0</v>
          </cell>
          <cell r="T826">
            <v>0</v>
          </cell>
          <cell r="U826">
            <v>0</v>
          </cell>
          <cell r="V826">
            <v>0</v>
          </cell>
          <cell r="W826">
            <v>0</v>
          </cell>
          <cell r="X826">
            <v>0</v>
          </cell>
          <cell r="Y826">
            <v>0</v>
          </cell>
          <cell r="Z826">
            <v>0</v>
          </cell>
          <cell r="AA826">
            <v>0</v>
          </cell>
          <cell r="AB826">
            <v>0</v>
          </cell>
          <cell r="AC826">
            <v>0</v>
          </cell>
          <cell r="AD826">
            <v>0</v>
          </cell>
          <cell r="AE826">
            <v>0</v>
          </cell>
          <cell r="AF826">
            <v>0</v>
          </cell>
          <cell r="AG826">
            <v>0</v>
          </cell>
          <cell r="AH826">
            <v>0</v>
          </cell>
          <cell r="AI826">
            <v>0</v>
          </cell>
          <cell r="AJ826">
            <v>0</v>
          </cell>
          <cell r="AK826">
            <v>0</v>
          </cell>
          <cell r="AL826">
            <v>0</v>
          </cell>
          <cell r="AM826">
            <v>0</v>
          </cell>
          <cell r="AN826">
            <v>0</v>
          </cell>
          <cell r="AO826">
            <v>0</v>
          </cell>
          <cell r="AP826">
            <v>0</v>
          </cell>
          <cell r="AQ826">
            <v>0</v>
          </cell>
          <cell r="AR826">
            <v>0</v>
          </cell>
          <cell r="AS826">
            <v>0</v>
          </cell>
          <cell r="AT826">
            <v>0</v>
          </cell>
          <cell r="AU826">
            <v>0</v>
          </cell>
          <cell r="AV826">
            <v>0</v>
          </cell>
          <cell r="AW826">
            <v>0</v>
          </cell>
          <cell r="AX826">
            <v>0</v>
          </cell>
          <cell r="AY826">
            <v>0</v>
          </cell>
          <cell r="AZ826">
            <v>0</v>
          </cell>
          <cell r="BA826" t="str">
            <v>TEMPR</v>
          </cell>
        </row>
        <row r="827">
          <cell r="A827" t="str">
            <v>250</v>
          </cell>
          <cell r="B827" t="str">
            <v>INGRESOS DE EXPLOTACION</v>
          </cell>
          <cell r="C827">
            <v>0</v>
          </cell>
          <cell r="D827" t="str">
            <v>4193210</v>
          </cell>
          <cell r="E827">
            <v>6730754</v>
          </cell>
          <cell r="F827">
            <v>4569209</v>
          </cell>
          <cell r="G827">
            <v>0</v>
          </cell>
          <cell r="H827">
            <v>0</v>
          </cell>
          <cell r="I827">
            <v>0</v>
          </cell>
          <cell r="J827">
            <v>0</v>
          </cell>
          <cell r="K827">
            <v>0</v>
          </cell>
          <cell r="L827">
            <v>0</v>
          </cell>
          <cell r="M827">
            <v>0</v>
          </cell>
          <cell r="N827">
            <v>0</v>
          </cell>
          <cell r="O827">
            <v>0</v>
          </cell>
          <cell r="P827">
            <v>0</v>
          </cell>
          <cell r="Q827">
            <v>0</v>
          </cell>
          <cell r="R827">
            <v>0</v>
          </cell>
          <cell r="S827">
            <v>0</v>
          </cell>
          <cell r="T827">
            <v>0</v>
          </cell>
          <cell r="U827">
            <v>0</v>
          </cell>
          <cell r="V827">
            <v>0</v>
          </cell>
          <cell r="W827">
            <v>0</v>
          </cell>
          <cell r="X827">
            <v>0</v>
          </cell>
          <cell r="Y827">
            <v>0</v>
          </cell>
          <cell r="Z827">
            <v>0</v>
          </cell>
          <cell r="AA827">
            <v>0</v>
          </cell>
          <cell r="AB827">
            <v>0</v>
          </cell>
          <cell r="AC827">
            <v>0</v>
          </cell>
          <cell r="AD827">
            <v>0</v>
          </cell>
          <cell r="AE827">
            <v>0</v>
          </cell>
          <cell r="AF827">
            <v>0</v>
          </cell>
          <cell r="AG827">
            <v>0</v>
          </cell>
          <cell r="AH827">
            <v>0</v>
          </cell>
          <cell r="AI827">
            <v>0</v>
          </cell>
          <cell r="AJ827">
            <v>0</v>
          </cell>
          <cell r="AK827">
            <v>0</v>
          </cell>
          <cell r="AL827">
            <v>0</v>
          </cell>
          <cell r="AM827">
            <v>0</v>
          </cell>
          <cell r="AN827">
            <v>0</v>
          </cell>
          <cell r="AO827">
            <v>0</v>
          </cell>
          <cell r="AP827">
            <v>0</v>
          </cell>
          <cell r="AQ827">
            <v>0</v>
          </cell>
          <cell r="AR827">
            <v>0</v>
          </cell>
          <cell r="AS827">
            <v>0</v>
          </cell>
          <cell r="AT827">
            <v>0</v>
          </cell>
          <cell r="AU827">
            <v>0</v>
          </cell>
          <cell r="AV827">
            <v>0</v>
          </cell>
          <cell r="AW827">
            <v>0</v>
          </cell>
          <cell r="AX827">
            <v>0</v>
          </cell>
          <cell r="AY827">
            <v>0</v>
          </cell>
          <cell r="AZ827">
            <v>0</v>
          </cell>
          <cell r="BA827" t="str">
            <v>TEMPR</v>
          </cell>
        </row>
        <row r="828">
          <cell r="A828" t="str">
            <v>250</v>
          </cell>
          <cell r="B828" t="str">
            <v>INGRESOS DE EXPLOTACION</v>
          </cell>
          <cell r="C828">
            <v>0</v>
          </cell>
          <cell r="D828" t="str">
            <v>4193310</v>
          </cell>
          <cell r="E828">
            <v>8114660</v>
          </cell>
          <cell r="F828">
            <v>10650309</v>
          </cell>
          <cell r="G828">
            <v>0</v>
          </cell>
          <cell r="H828">
            <v>0</v>
          </cell>
          <cell r="I828">
            <v>0</v>
          </cell>
          <cell r="J828">
            <v>0</v>
          </cell>
          <cell r="K828">
            <v>0</v>
          </cell>
          <cell r="L828">
            <v>0</v>
          </cell>
          <cell r="M828">
            <v>0</v>
          </cell>
          <cell r="N828">
            <v>0</v>
          </cell>
          <cell r="O828">
            <v>0</v>
          </cell>
          <cell r="P828">
            <v>0</v>
          </cell>
          <cell r="Q828">
            <v>0</v>
          </cell>
          <cell r="R828">
            <v>0</v>
          </cell>
          <cell r="S828">
            <v>0</v>
          </cell>
          <cell r="T828">
            <v>0</v>
          </cell>
          <cell r="U828">
            <v>0</v>
          </cell>
          <cell r="V828">
            <v>0</v>
          </cell>
          <cell r="W828">
            <v>0</v>
          </cell>
          <cell r="X828">
            <v>0</v>
          </cell>
          <cell r="Y828">
            <v>0</v>
          </cell>
          <cell r="Z828">
            <v>0</v>
          </cell>
          <cell r="AA828">
            <v>0</v>
          </cell>
          <cell r="AB828">
            <v>0</v>
          </cell>
          <cell r="AC828">
            <v>0</v>
          </cell>
          <cell r="AD828">
            <v>0</v>
          </cell>
          <cell r="AE828">
            <v>0</v>
          </cell>
          <cell r="AF828">
            <v>0</v>
          </cell>
          <cell r="AG828">
            <v>0</v>
          </cell>
          <cell r="AH828">
            <v>0</v>
          </cell>
          <cell r="AI828">
            <v>0</v>
          </cell>
          <cell r="AJ828">
            <v>0</v>
          </cell>
          <cell r="AK828">
            <v>0</v>
          </cell>
          <cell r="AL828">
            <v>0</v>
          </cell>
          <cell r="AM828">
            <v>0</v>
          </cell>
          <cell r="AN828">
            <v>0</v>
          </cell>
          <cell r="AO828">
            <v>0</v>
          </cell>
          <cell r="AP828">
            <v>0</v>
          </cell>
          <cell r="AQ828">
            <v>0</v>
          </cell>
          <cell r="AR828">
            <v>0</v>
          </cell>
          <cell r="AS828">
            <v>0</v>
          </cell>
          <cell r="AT828">
            <v>0</v>
          </cell>
          <cell r="AU828">
            <v>0</v>
          </cell>
          <cell r="AV828">
            <v>0</v>
          </cell>
          <cell r="AW828">
            <v>0</v>
          </cell>
          <cell r="AX828">
            <v>0</v>
          </cell>
          <cell r="AY828">
            <v>0</v>
          </cell>
          <cell r="AZ828">
            <v>0</v>
          </cell>
          <cell r="BA828" t="str">
            <v>TEMPR</v>
          </cell>
        </row>
        <row r="829">
          <cell r="A829" t="str">
            <v>250</v>
          </cell>
          <cell r="B829" t="str">
            <v>INGRESOS DE EXPLOTACION</v>
          </cell>
          <cell r="C829">
            <v>0</v>
          </cell>
          <cell r="D829" t="str">
            <v>4193312</v>
          </cell>
          <cell r="E829">
            <v>0</v>
          </cell>
          <cell r="F829">
            <v>64811</v>
          </cell>
          <cell r="G829">
            <v>0</v>
          </cell>
          <cell r="H829">
            <v>0</v>
          </cell>
          <cell r="I829">
            <v>0</v>
          </cell>
          <cell r="J829">
            <v>0</v>
          </cell>
          <cell r="K829">
            <v>0</v>
          </cell>
          <cell r="L829">
            <v>0</v>
          </cell>
          <cell r="M829">
            <v>0</v>
          </cell>
          <cell r="N829">
            <v>0</v>
          </cell>
          <cell r="O829">
            <v>0</v>
          </cell>
          <cell r="P829">
            <v>0</v>
          </cell>
          <cell r="Q829">
            <v>0</v>
          </cell>
          <cell r="R829">
            <v>0</v>
          </cell>
          <cell r="S829">
            <v>0</v>
          </cell>
          <cell r="T829">
            <v>0</v>
          </cell>
          <cell r="U829">
            <v>0</v>
          </cell>
          <cell r="V829">
            <v>0</v>
          </cell>
          <cell r="W829">
            <v>0</v>
          </cell>
          <cell r="X829">
            <v>0</v>
          </cell>
          <cell r="Y829">
            <v>0</v>
          </cell>
          <cell r="Z829">
            <v>0</v>
          </cell>
          <cell r="AA829">
            <v>0</v>
          </cell>
          <cell r="AB829">
            <v>0</v>
          </cell>
          <cell r="AC829">
            <v>0</v>
          </cell>
          <cell r="AD829">
            <v>0</v>
          </cell>
          <cell r="AE829">
            <v>0</v>
          </cell>
          <cell r="AF829">
            <v>0</v>
          </cell>
          <cell r="AG829">
            <v>0</v>
          </cell>
          <cell r="AH829">
            <v>0</v>
          </cell>
          <cell r="AI829">
            <v>0</v>
          </cell>
          <cell r="AJ829">
            <v>0</v>
          </cell>
          <cell r="AK829">
            <v>0</v>
          </cell>
          <cell r="AL829">
            <v>0</v>
          </cell>
          <cell r="AM829">
            <v>0</v>
          </cell>
          <cell r="AN829">
            <v>0</v>
          </cell>
          <cell r="AO829">
            <v>0</v>
          </cell>
          <cell r="AP829">
            <v>0</v>
          </cell>
          <cell r="AQ829">
            <v>0</v>
          </cell>
          <cell r="AR829">
            <v>0</v>
          </cell>
          <cell r="AS829">
            <v>0</v>
          </cell>
          <cell r="AT829">
            <v>0</v>
          </cell>
          <cell r="AU829">
            <v>0</v>
          </cell>
          <cell r="AV829">
            <v>0</v>
          </cell>
          <cell r="AW829">
            <v>0</v>
          </cell>
          <cell r="AX829">
            <v>0</v>
          </cell>
          <cell r="AY829">
            <v>0</v>
          </cell>
          <cell r="AZ829">
            <v>0</v>
          </cell>
          <cell r="BA829" t="str">
            <v>TEMPR</v>
          </cell>
        </row>
        <row r="830">
          <cell r="A830" t="str">
            <v>250</v>
          </cell>
          <cell r="B830" t="str">
            <v>INGRESOS DE EXPLOTACION</v>
          </cell>
          <cell r="C830">
            <v>0</v>
          </cell>
          <cell r="D830" t="str">
            <v>4193320</v>
          </cell>
          <cell r="E830">
            <v>0</v>
          </cell>
          <cell r="F830">
            <v>826671</v>
          </cell>
          <cell r="G830">
            <v>0</v>
          </cell>
          <cell r="H830">
            <v>0</v>
          </cell>
          <cell r="I830">
            <v>0</v>
          </cell>
          <cell r="J830">
            <v>0</v>
          </cell>
          <cell r="K830">
            <v>0</v>
          </cell>
          <cell r="L830">
            <v>0</v>
          </cell>
          <cell r="M830">
            <v>0</v>
          </cell>
          <cell r="N830">
            <v>0</v>
          </cell>
          <cell r="O830">
            <v>0</v>
          </cell>
          <cell r="P830">
            <v>0</v>
          </cell>
          <cell r="Q830">
            <v>0</v>
          </cell>
          <cell r="R830">
            <v>0</v>
          </cell>
          <cell r="S830">
            <v>0</v>
          </cell>
          <cell r="T830">
            <v>0</v>
          </cell>
          <cell r="U830">
            <v>0</v>
          </cell>
          <cell r="V830">
            <v>0</v>
          </cell>
          <cell r="W830">
            <v>0</v>
          </cell>
          <cell r="X830">
            <v>0</v>
          </cell>
          <cell r="Y830">
            <v>0</v>
          </cell>
          <cell r="Z830">
            <v>0</v>
          </cell>
          <cell r="AA830">
            <v>0</v>
          </cell>
          <cell r="AB830">
            <v>0</v>
          </cell>
          <cell r="AC830">
            <v>0</v>
          </cell>
          <cell r="AD830">
            <v>0</v>
          </cell>
          <cell r="AE830">
            <v>0</v>
          </cell>
          <cell r="AF830">
            <v>0</v>
          </cell>
          <cell r="AG830">
            <v>0</v>
          </cell>
          <cell r="AH830">
            <v>0</v>
          </cell>
          <cell r="AI830">
            <v>0</v>
          </cell>
          <cell r="AJ830">
            <v>0</v>
          </cell>
          <cell r="AK830">
            <v>0</v>
          </cell>
          <cell r="AL830">
            <v>0</v>
          </cell>
          <cell r="AM830">
            <v>0</v>
          </cell>
          <cell r="AN830">
            <v>0</v>
          </cell>
          <cell r="AO830">
            <v>0</v>
          </cell>
          <cell r="AP830">
            <v>0</v>
          </cell>
          <cell r="AQ830">
            <v>0</v>
          </cell>
          <cell r="AR830">
            <v>0</v>
          </cell>
          <cell r="AS830">
            <v>0</v>
          </cell>
          <cell r="AT830">
            <v>0</v>
          </cell>
          <cell r="AU830">
            <v>0</v>
          </cell>
          <cell r="AV830">
            <v>0</v>
          </cell>
          <cell r="AW830">
            <v>0</v>
          </cell>
          <cell r="AX830">
            <v>0</v>
          </cell>
          <cell r="AY830">
            <v>0</v>
          </cell>
          <cell r="AZ830">
            <v>0</v>
          </cell>
          <cell r="BA830" t="str">
            <v>TEMPR</v>
          </cell>
        </row>
        <row r="831">
          <cell r="A831" t="str">
            <v>250</v>
          </cell>
          <cell r="B831" t="str">
            <v>INGRESOS DE EXPLOTACION</v>
          </cell>
          <cell r="C831" t="str">
            <v>ADSL MONOUSUARIO</v>
          </cell>
          <cell r="D831" t="str">
            <v>4191701</v>
          </cell>
          <cell r="E831">
            <v>0</v>
          </cell>
          <cell r="F831">
            <v>0</v>
          </cell>
          <cell r="G831">
            <v>0</v>
          </cell>
          <cell r="H831">
            <v>0</v>
          </cell>
          <cell r="I831">
            <v>0</v>
          </cell>
          <cell r="J831">
            <v>0</v>
          </cell>
          <cell r="K831">
            <v>0</v>
          </cell>
          <cell r="L831">
            <v>0</v>
          </cell>
          <cell r="M831">
            <v>0</v>
          </cell>
          <cell r="N831">
            <v>0</v>
          </cell>
          <cell r="O831">
            <v>0</v>
          </cell>
          <cell r="P831">
            <v>0</v>
          </cell>
          <cell r="Q831">
            <v>0</v>
          </cell>
          <cell r="R831">
            <v>0</v>
          </cell>
          <cell r="S831">
            <v>0</v>
          </cell>
          <cell r="T831">
            <v>0</v>
          </cell>
          <cell r="U831">
            <v>0</v>
          </cell>
          <cell r="V831">
            <v>0</v>
          </cell>
          <cell r="W831">
            <v>0</v>
          </cell>
          <cell r="X831">
            <v>0</v>
          </cell>
          <cell r="Y831">
            <v>0</v>
          </cell>
          <cell r="Z831">
            <v>0</v>
          </cell>
          <cell r="AA831">
            <v>0</v>
          </cell>
          <cell r="AB831">
            <v>0</v>
          </cell>
          <cell r="AC831">
            <v>0</v>
          </cell>
          <cell r="AD831">
            <v>0</v>
          </cell>
          <cell r="AE831">
            <v>0</v>
          </cell>
          <cell r="AF831">
            <v>0</v>
          </cell>
          <cell r="AG831">
            <v>0</v>
          </cell>
          <cell r="AH831">
            <v>0</v>
          </cell>
          <cell r="AI831">
            <v>0</v>
          </cell>
          <cell r="AJ831">
            <v>0</v>
          </cell>
          <cell r="AK831">
            <v>0</v>
          </cell>
          <cell r="AL831">
            <v>0</v>
          </cell>
          <cell r="AM831">
            <v>0</v>
          </cell>
          <cell r="AN831">
            <v>0</v>
          </cell>
          <cell r="AO831">
            <v>0</v>
          </cell>
          <cell r="AP831">
            <v>0</v>
          </cell>
          <cell r="AQ831">
            <v>0</v>
          </cell>
          <cell r="AR831">
            <v>0</v>
          </cell>
          <cell r="AS831">
            <v>0</v>
          </cell>
          <cell r="AT831">
            <v>0</v>
          </cell>
          <cell r="AU831">
            <v>0</v>
          </cell>
          <cell r="AV831">
            <v>0</v>
          </cell>
          <cell r="AW831">
            <v>0</v>
          </cell>
          <cell r="AX831">
            <v>0</v>
          </cell>
          <cell r="AY831">
            <v>152034</v>
          </cell>
          <cell r="AZ831">
            <v>152034</v>
          </cell>
          <cell r="BA831" t="str">
            <v>TEMPR</v>
          </cell>
        </row>
        <row r="832">
          <cell r="A832" t="str">
            <v>250</v>
          </cell>
          <cell r="B832" t="str">
            <v>INGRESOS DE EXPLOTACION</v>
          </cell>
          <cell r="C832" t="str">
            <v>ADSL MULTIUSUARIO</v>
          </cell>
          <cell r="D832" t="str">
            <v>4191702</v>
          </cell>
          <cell r="E832">
            <v>0</v>
          </cell>
          <cell r="F832">
            <v>0</v>
          </cell>
          <cell r="G832">
            <v>0</v>
          </cell>
          <cell r="H832">
            <v>0</v>
          </cell>
          <cell r="I832">
            <v>0</v>
          </cell>
          <cell r="J832">
            <v>0</v>
          </cell>
          <cell r="K832">
            <v>0</v>
          </cell>
          <cell r="L832">
            <v>0</v>
          </cell>
          <cell r="M832">
            <v>0</v>
          </cell>
          <cell r="N832">
            <v>0</v>
          </cell>
          <cell r="O832">
            <v>0</v>
          </cell>
          <cell r="P832">
            <v>0</v>
          </cell>
          <cell r="Q832">
            <v>0</v>
          </cell>
          <cell r="R832">
            <v>0</v>
          </cell>
          <cell r="S832">
            <v>0</v>
          </cell>
          <cell r="T832">
            <v>0</v>
          </cell>
          <cell r="U832">
            <v>0</v>
          </cell>
          <cell r="V832">
            <v>0</v>
          </cell>
          <cell r="W832">
            <v>0</v>
          </cell>
          <cell r="X832">
            <v>0</v>
          </cell>
          <cell r="Y832">
            <v>0</v>
          </cell>
          <cell r="Z832">
            <v>0</v>
          </cell>
          <cell r="AA832">
            <v>0</v>
          </cell>
          <cell r="AB832">
            <v>0</v>
          </cell>
          <cell r="AC832">
            <v>0</v>
          </cell>
          <cell r="AD832">
            <v>0</v>
          </cell>
          <cell r="AE832">
            <v>0</v>
          </cell>
          <cell r="AF832">
            <v>0</v>
          </cell>
          <cell r="AG832">
            <v>0</v>
          </cell>
          <cell r="AH832">
            <v>0</v>
          </cell>
          <cell r="AI832">
            <v>0</v>
          </cell>
          <cell r="AJ832">
            <v>0</v>
          </cell>
          <cell r="AK832">
            <v>0</v>
          </cell>
          <cell r="AL832">
            <v>0</v>
          </cell>
          <cell r="AM832">
            <v>0</v>
          </cell>
          <cell r="AN832">
            <v>0</v>
          </cell>
          <cell r="AO832">
            <v>0</v>
          </cell>
          <cell r="AP832">
            <v>0</v>
          </cell>
          <cell r="AQ832">
            <v>0</v>
          </cell>
          <cell r="AR832">
            <v>0</v>
          </cell>
          <cell r="AS832">
            <v>0</v>
          </cell>
          <cell r="AT832">
            <v>0</v>
          </cell>
          <cell r="AU832">
            <v>0</v>
          </cell>
          <cell r="AV832">
            <v>0</v>
          </cell>
          <cell r="AW832">
            <v>0</v>
          </cell>
          <cell r="AX832">
            <v>0</v>
          </cell>
          <cell r="AY832">
            <v>471476</v>
          </cell>
          <cell r="AZ832">
            <v>-146272</v>
          </cell>
          <cell r="BA832" t="str">
            <v>TEMPR</v>
          </cell>
        </row>
        <row r="833">
          <cell r="A833" t="str">
            <v>250</v>
          </cell>
          <cell r="B833" t="str">
            <v>INGRESOS DE EXPLOTACION</v>
          </cell>
          <cell r="C833" t="str">
            <v>CIRC. Y COM DIG RENTA FIJA GCU</v>
          </cell>
          <cell r="D833" t="str">
            <v>4193208</v>
          </cell>
          <cell r="E833">
            <v>0</v>
          </cell>
          <cell r="F833">
            <v>0</v>
          </cell>
          <cell r="G833">
            <v>0</v>
          </cell>
          <cell r="H833">
            <v>0</v>
          </cell>
          <cell r="I833">
            <v>0</v>
          </cell>
          <cell r="J833">
            <v>0</v>
          </cell>
          <cell r="K833">
            <v>0</v>
          </cell>
          <cell r="L833">
            <v>0</v>
          </cell>
          <cell r="M833">
            <v>0</v>
          </cell>
          <cell r="N833">
            <v>0</v>
          </cell>
          <cell r="O833">
            <v>0</v>
          </cell>
          <cell r="P833">
            <v>0</v>
          </cell>
          <cell r="Q833">
            <v>0</v>
          </cell>
          <cell r="R833">
            <v>0</v>
          </cell>
          <cell r="S833">
            <v>0</v>
          </cell>
          <cell r="T833">
            <v>0</v>
          </cell>
          <cell r="U833">
            <v>0</v>
          </cell>
          <cell r="V833">
            <v>0</v>
          </cell>
          <cell r="W833">
            <v>0</v>
          </cell>
          <cell r="X833">
            <v>0</v>
          </cell>
          <cell r="Y833">
            <v>0</v>
          </cell>
          <cell r="Z833">
            <v>0</v>
          </cell>
          <cell r="AA833">
            <v>0</v>
          </cell>
          <cell r="AB833">
            <v>0</v>
          </cell>
          <cell r="AC833">
            <v>0</v>
          </cell>
          <cell r="AD833">
            <v>0</v>
          </cell>
          <cell r="AE833">
            <v>0</v>
          </cell>
          <cell r="AF833">
            <v>0</v>
          </cell>
          <cell r="AG833">
            <v>0</v>
          </cell>
          <cell r="AH833">
            <v>0</v>
          </cell>
          <cell r="AI833">
            <v>0</v>
          </cell>
          <cell r="AJ833">
            <v>0</v>
          </cell>
          <cell r="AK833">
            <v>0</v>
          </cell>
          <cell r="AL833">
            <v>0</v>
          </cell>
          <cell r="AM833">
            <v>0</v>
          </cell>
          <cell r="AN833">
            <v>0</v>
          </cell>
          <cell r="AO833">
            <v>0</v>
          </cell>
          <cell r="AP833">
            <v>0</v>
          </cell>
          <cell r="AQ833">
            <v>0</v>
          </cell>
          <cell r="AR833">
            <v>0</v>
          </cell>
          <cell r="AS833">
            <v>0</v>
          </cell>
          <cell r="AT833">
            <v>0</v>
          </cell>
          <cell r="AU833">
            <v>0</v>
          </cell>
          <cell r="AV833">
            <v>0</v>
          </cell>
          <cell r="AW833">
            <v>0</v>
          </cell>
          <cell r="AX833">
            <v>73212932</v>
          </cell>
          <cell r="AY833">
            <v>204678178</v>
          </cell>
          <cell r="AZ833">
            <v>81126068</v>
          </cell>
          <cell r="BA833" t="str">
            <v>TEMPR</v>
          </cell>
        </row>
        <row r="834">
          <cell r="A834" t="str">
            <v>250</v>
          </cell>
          <cell r="B834" t="str">
            <v>INGRESOS DE EXPLOTACION</v>
          </cell>
          <cell r="C834" t="str">
            <v>CONMUTADO MONOUSUARIO</v>
          </cell>
          <cell r="D834" t="str">
            <v>4191703</v>
          </cell>
          <cell r="E834">
            <v>0</v>
          </cell>
          <cell r="F834">
            <v>0</v>
          </cell>
          <cell r="G834">
            <v>0</v>
          </cell>
          <cell r="H834">
            <v>0</v>
          </cell>
          <cell r="I834">
            <v>0</v>
          </cell>
          <cell r="J834">
            <v>0</v>
          </cell>
          <cell r="K834">
            <v>0</v>
          </cell>
          <cell r="L834">
            <v>0</v>
          </cell>
          <cell r="M834">
            <v>0</v>
          </cell>
          <cell r="N834">
            <v>0</v>
          </cell>
          <cell r="O834">
            <v>0</v>
          </cell>
          <cell r="P834">
            <v>0</v>
          </cell>
          <cell r="Q834">
            <v>0</v>
          </cell>
          <cell r="R834">
            <v>0</v>
          </cell>
          <cell r="S834">
            <v>0</v>
          </cell>
          <cell r="T834">
            <v>0</v>
          </cell>
          <cell r="U834">
            <v>0</v>
          </cell>
          <cell r="V834">
            <v>0</v>
          </cell>
          <cell r="W834">
            <v>0</v>
          </cell>
          <cell r="X834">
            <v>0</v>
          </cell>
          <cell r="Y834">
            <v>0</v>
          </cell>
          <cell r="Z834">
            <v>0</v>
          </cell>
          <cell r="AA834">
            <v>0</v>
          </cell>
          <cell r="AB834">
            <v>0</v>
          </cell>
          <cell r="AC834">
            <v>0</v>
          </cell>
          <cell r="AD834">
            <v>0</v>
          </cell>
          <cell r="AE834">
            <v>0</v>
          </cell>
          <cell r="AF834">
            <v>0</v>
          </cell>
          <cell r="AG834">
            <v>0</v>
          </cell>
          <cell r="AH834">
            <v>0</v>
          </cell>
          <cell r="AI834">
            <v>0</v>
          </cell>
          <cell r="AJ834">
            <v>0</v>
          </cell>
          <cell r="AK834">
            <v>0</v>
          </cell>
          <cell r="AL834">
            <v>0</v>
          </cell>
          <cell r="AM834">
            <v>0</v>
          </cell>
          <cell r="AN834">
            <v>0</v>
          </cell>
          <cell r="AO834">
            <v>0</v>
          </cell>
          <cell r="AP834">
            <v>0</v>
          </cell>
          <cell r="AQ834">
            <v>0</v>
          </cell>
          <cell r="AR834">
            <v>0</v>
          </cell>
          <cell r="AS834">
            <v>0</v>
          </cell>
          <cell r="AT834">
            <v>0</v>
          </cell>
          <cell r="AU834">
            <v>0</v>
          </cell>
          <cell r="AV834">
            <v>0</v>
          </cell>
          <cell r="AW834">
            <v>0</v>
          </cell>
          <cell r="AX834">
            <v>0</v>
          </cell>
          <cell r="AY834">
            <v>120160</v>
          </cell>
          <cell r="AZ834">
            <v>95262</v>
          </cell>
          <cell r="BA834" t="str">
            <v>TEMPR</v>
          </cell>
        </row>
        <row r="835">
          <cell r="A835" t="str">
            <v>250</v>
          </cell>
          <cell r="B835" t="str">
            <v>INGRESOS DE EXPLOTACION</v>
          </cell>
          <cell r="C835" t="str">
            <v>DEDICADOS INTERNET</v>
          </cell>
          <cell r="D835" t="str">
            <v>4191705</v>
          </cell>
          <cell r="E835">
            <v>0</v>
          </cell>
          <cell r="F835">
            <v>0</v>
          </cell>
          <cell r="G835">
            <v>0</v>
          </cell>
          <cell r="H835">
            <v>0</v>
          </cell>
          <cell r="I835">
            <v>0</v>
          </cell>
          <cell r="J835">
            <v>0</v>
          </cell>
          <cell r="K835">
            <v>0</v>
          </cell>
          <cell r="L835">
            <v>0</v>
          </cell>
          <cell r="M835">
            <v>0</v>
          </cell>
          <cell r="N835">
            <v>0</v>
          </cell>
          <cell r="O835">
            <v>0</v>
          </cell>
          <cell r="P835">
            <v>0</v>
          </cell>
          <cell r="Q835">
            <v>0</v>
          </cell>
          <cell r="R835">
            <v>0</v>
          </cell>
          <cell r="S835">
            <v>0</v>
          </cell>
          <cell r="T835">
            <v>0</v>
          </cell>
          <cell r="U835">
            <v>0</v>
          </cell>
          <cell r="V835">
            <v>0</v>
          </cell>
          <cell r="W835">
            <v>0</v>
          </cell>
          <cell r="X835">
            <v>0</v>
          </cell>
          <cell r="Y835">
            <v>0</v>
          </cell>
          <cell r="Z835">
            <v>0</v>
          </cell>
          <cell r="AA835">
            <v>0</v>
          </cell>
          <cell r="AB835">
            <v>0</v>
          </cell>
          <cell r="AC835">
            <v>0</v>
          </cell>
          <cell r="AD835">
            <v>0</v>
          </cell>
          <cell r="AE835">
            <v>0</v>
          </cell>
          <cell r="AF835">
            <v>0</v>
          </cell>
          <cell r="AG835">
            <v>0</v>
          </cell>
          <cell r="AH835">
            <v>0</v>
          </cell>
          <cell r="AI835">
            <v>0</v>
          </cell>
          <cell r="AJ835">
            <v>0</v>
          </cell>
          <cell r="AK835">
            <v>0</v>
          </cell>
          <cell r="AL835">
            <v>0</v>
          </cell>
          <cell r="AM835">
            <v>0</v>
          </cell>
          <cell r="AN835">
            <v>0</v>
          </cell>
          <cell r="AO835">
            <v>0</v>
          </cell>
          <cell r="AP835">
            <v>0</v>
          </cell>
          <cell r="AQ835">
            <v>0</v>
          </cell>
          <cell r="AR835">
            <v>0</v>
          </cell>
          <cell r="AS835">
            <v>0</v>
          </cell>
          <cell r="AT835">
            <v>0</v>
          </cell>
          <cell r="AU835">
            <v>0</v>
          </cell>
          <cell r="AV835">
            <v>0</v>
          </cell>
          <cell r="AW835">
            <v>0</v>
          </cell>
          <cell r="AX835">
            <v>0</v>
          </cell>
          <cell r="AY835">
            <v>390186</v>
          </cell>
          <cell r="AZ835">
            <v>0</v>
          </cell>
          <cell r="BA835" t="str">
            <v>TEMPR</v>
          </cell>
        </row>
        <row r="836">
          <cell r="A836" t="str">
            <v>250</v>
          </cell>
          <cell r="B836" t="str">
            <v>INGRESOS DE EXPLOTACION</v>
          </cell>
          <cell r="C836" t="str">
            <v>E-CONSULTING CONSULTORIA E INT</v>
          </cell>
          <cell r="D836" t="str">
            <v>4192027</v>
          </cell>
          <cell r="E836">
            <v>0</v>
          </cell>
          <cell r="F836">
            <v>0</v>
          </cell>
          <cell r="G836">
            <v>0</v>
          </cell>
          <cell r="H836">
            <v>0</v>
          </cell>
          <cell r="I836">
            <v>0</v>
          </cell>
          <cell r="J836">
            <v>0</v>
          </cell>
          <cell r="K836">
            <v>0</v>
          </cell>
          <cell r="L836">
            <v>0</v>
          </cell>
          <cell r="M836">
            <v>0</v>
          </cell>
          <cell r="N836">
            <v>0</v>
          </cell>
          <cell r="O836">
            <v>0</v>
          </cell>
          <cell r="P836">
            <v>0</v>
          </cell>
          <cell r="Q836">
            <v>0</v>
          </cell>
          <cell r="R836">
            <v>0</v>
          </cell>
          <cell r="S836">
            <v>0</v>
          </cell>
          <cell r="T836">
            <v>0</v>
          </cell>
          <cell r="U836">
            <v>0</v>
          </cell>
          <cell r="V836">
            <v>0</v>
          </cell>
          <cell r="W836">
            <v>0</v>
          </cell>
          <cell r="X836">
            <v>0</v>
          </cell>
          <cell r="Y836">
            <v>0</v>
          </cell>
          <cell r="Z836">
            <v>0</v>
          </cell>
          <cell r="AA836">
            <v>0</v>
          </cell>
          <cell r="AB836">
            <v>0</v>
          </cell>
          <cell r="AC836">
            <v>0</v>
          </cell>
          <cell r="AD836">
            <v>0</v>
          </cell>
          <cell r="AE836">
            <v>0</v>
          </cell>
          <cell r="AF836">
            <v>0</v>
          </cell>
          <cell r="AG836">
            <v>0</v>
          </cell>
          <cell r="AH836">
            <v>0</v>
          </cell>
          <cell r="AI836">
            <v>0</v>
          </cell>
          <cell r="AJ836">
            <v>0</v>
          </cell>
          <cell r="AK836">
            <v>0</v>
          </cell>
          <cell r="AL836">
            <v>0</v>
          </cell>
          <cell r="AM836">
            <v>0</v>
          </cell>
          <cell r="AN836">
            <v>0</v>
          </cell>
          <cell r="AO836">
            <v>0</v>
          </cell>
          <cell r="AP836">
            <v>0</v>
          </cell>
          <cell r="AQ836">
            <v>0</v>
          </cell>
          <cell r="AR836">
            <v>4493084</v>
          </cell>
          <cell r="AS836">
            <v>12569456</v>
          </cell>
          <cell r="AT836">
            <v>5176204</v>
          </cell>
          <cell r="AU836">
            <v>3534822</v>
          </cell>
          <cell r="AV836">
            <v>991146</v>
          </cell>
          <cell r="AW836">
            <v>11382400</v>
          </cell>
          <cell r="AX836">
            <v>231206</v>
          </cell>
          <cell r="AY836">
            <v>231836</v>
          </cell>
          <cell r="AZ836">
            <v>0</v>
          </cell>
          <cell r="BA836" t="str">
            <v>TEMPR</v>
          </cell>
        </row>
        <row r="837">
          <cell r="A837" t="str">
            <v>250</v>
          </cell>
          <cell r="B837" t="str">
            <v>INGRESOS DE EXPLOTACION</v>
          </cell>
          <cell r="C837" t="str">
            <v>EQUIPOS Y SERVICIOS OPERACIONA</v>
          </cell>
          <cell r="D837" t="str">
            <v>4193451</v>
          </cell>
          <cell r="E837">
            <v>0</v>
          </cell>
          <cell r="F837">
            <v>0</v>
          </cell>
          <cell r="G837">
            <v>0</v>
          </cell>
          <cell r="H837">
            <v>0</v>
          </cell>
          <cell r="I837">
            <v>0</v>
          </cell>
          <cell r="J837">
            <v>0</v>
          </cell>
          <cell r="K837">
            <v>0</v>
          </cell>
          <cell r="L837">
            <v>0</v>
          </cell>
          <cell r="M837">
            <v>0</v>
          </cell>
          <cell r="N837">
            <v>0</v>
          </cell>
          <cell r="O837">
            <v>0</v>
          </cell>
          <cell r="P837">
            <v>0</v>
          </cell>
          <cell r="Q837">
            <v>0</v>
          </cell>
          <cell r="R837">
            <v>0</v>
          </cell>
          <cell r="S837">
            <v>0</v>
          </cell>
          <cell r="T837">
            <v>0</v>
          </cell>
          <cell r="U837">
            <v>0</v>
          </cell>
          <cell r="V837">
            <v>0</v>
          </cell>
          <cell r="W837">
            <v>0</v>
          </cell>
          <cell r="X837">
            <v>0</v>
          </cell>
          <cell r="Y837">
            <v>0</v>
          </cell>
          <cell r="Z837">
            <v>0</v>
          </cell>
          <cell r="AA837">
            <v>0</v>
          </cell>
          <cell r="AB837">
            <v>0</v>
          </cell>
          <cell r="AC837">
            <v>0</v>
          </cell>
          <cell r="AD837">
            <v>0</v>
          </cell>
          <cell r="AE837">
            <v>0</v>
          </cell>
          <cell r="AF837">
            <v>0</v>
          </cell>
          <cell r="AG837">
            <v>0</v>
          </cell>
          <cell r="AH837">
            <v>0</v>
          </cell>
          <cell r="AI837">
            <v>0</v>
          </cell>
          <cell r="AJ837">
            <v>0</v>
          </cell>
          <cell r="AK837">
            <v>0</v>
          </cell>
          <cell r="AL837">
            <v>0</v>
          </cell>
          <cell r="AM837">
            <v>0</v>
          </cell>
          <cell r="AN837">
            <v>0</v>
          </cell>
          <cell r="AO837">
            <v>0</v>
          </cell>
          <cell r="AP837">
            <v>0</v>
          </cell>
          <cell r="AQ837">
            <v>0</v>
          </cell>
          <cell r="AR837">
            <v>0</v>
          </cell>
          <cell r="AS837">
            <v>0</v>
          </cell>
          <cell r="AT837">
            <v>0</v>
          </cell>
          <cell r="AU837">
            <v>0</v>
          </cell>
          <cell r="AV837">
            <v>0</v>
          </cell>
          <cell r="AW837">
            <v>0</v>
          </cell>
          <cell r="AX837">
            <v>0</v>
          </cell>
          <cell r="AY837">
            <v>0</v>
          </cell>
          <cell r="AZ837">
            <v>2162934</v>
          </cell>
          <cell r="BA837" t="str">
            <v>TEMPR</v>
          </cell>
        </row>
        <row r="838">
          <cell r="A838" t="str">
            <v>250</v>
          </cell>
          <cell r="B838" t="str">
            <v>INGRESOS DE EXPLOTACION</v>
          </cell>
          <cell r="C838" t="str">
            <v>EQUIPOS Y SERVICIOS OPERACIONA</v>
          </cell>
          <cell r="D838" t="str">
            <v>4193452</v>
          </cell>
          <cell r="E838">
            <v>50232146</v>
          </cell>
          <cell r="F838">
            <v>55543081</v>
          </cell>
          <cell r="G838">
            <v>0</v>
          </cell>
          <cell r="H838">
            <v>0</v>
          </cell>
          <cell r="I838">
            <v>0</v>
          </cell>
          <cell r="J838">
            <v>0</v>
          </cell>
          <cell r="K838">
            <v>0</v>
          </cell>
          <cell r="L838">
            <v>0</v>
          </cell>
          <cell r="M838">
            <v>0</v>
          </cell>
          <cell r="N838">
            <v>0</v>
          </cell>
          <cell r="O838">
            <v>0</v>
          </cell>
          <cell r="P838">
            <v>0</v>
          </cell>
          <cell r="Q838">
            <v>0</v>
          </cell>
          <cell r="R838">
            <v>0</v>
          </cell>
          <cell r="S838">
            <v>0</v>
          </cell>
          <cell r="T838">
            <v>0</v>
          </cell>
          <cell r="U838">
            <v>0</v>
          </cell>
          <cell r="V838">
            <v>0</v>
          </cell>
          <cell r="W838">
            <v>0</v>
          </cell>
          <cell r="X838">
            <v>0</v>
          </cell>
          <cell r="Y838">
            <v>0</v>
          </cell>
          <cell r="Z838">
            <v>0</v>
          </cell>
          <cell r="AA838">
            <v>0</v>
          </cell>
          <cell r="AB838">
            <v>0</v>
          </cell>
          <cell r="AC838">
            <v>0</v>
          </cell>
          <cell r="AD838">
            <v>0</v>
          </cell>
          <cell r="AE838">
            <v>0</v>
          </cell>
          <cell r="AF838">
            <v>0</v>
          </cell>
          <cell r="AG838">
            <v>0</v>
          </cell>
          <cell r="AH838">
            <v>0</v>
          </cell>
          <cell r="AI838">
            <v>0</v>
          </cell>
          <cell r="AJ838">
            <v>0</v>
          </cell>
          <cell r="AK838">
            <v>0</v>
          </cell>
          <cell r="AL838">
            <v>0</v>
          </cell>
          <cell r="AM838">
            <v>0</v>
          </cell>
          <cell r="AN838">
            <v>0</v>
          </cell>
          <cell r="AO838">
            <v>134238116</v>
          </cell>
          <cell r="AP838">
            <v>143198032</v>
          </cell>
          <cell r="AQ838">
            <v>180990972</v>
          </cell>
          <cell r="AR838">
            <v>148211912</v>
          </cell>
          <cell r="AS838">
            <v>158241002</v>
          </cell>
          <cell r="AT838">
            <v>256240504</v>
          </cell>
          <cell r="AU838">
            <v>134528796</v>
          </cell>
          <cell r="AV838">
            <v>113955880</v>
          </cell>
          <cell r="AW838">
            <v>123693308</v>
          </cell>
          <cell r="AX838">
            <v>149772390</v>
          </cell>
          <cell r="AY838">
            <v>106998762</v>
          </cell>
          <cell r="AZ838">
            <v>95836520</v>
          </cell>
          <cell r="BA838" t="str">
            <v>TEMPR</v>
          </cell>
        </row>
        <row r="839">
          <cell r="A839" t="str">
            <v>250</v>
          </cell>
          <cell r="B839" t="str">
            <v>INGRESOS DE EXPLOTACION</v>
          </cell>
          <cell r="C839" t="str">
            <v>EQUIPOS Y SERVICIOS OPERACIONA</v>
          </cell>
          <cell r="D839" t="str">
            <v>4193456</v>
          </cell>
          <cell r="E839">
            <v>0</v>
          </cell>
          <cell r="F839">
            <v>0</v>
          </cell>
          <cell r="G839">
            <v>0</v>
          </cell>
          <cell r="H839">
            <v>0</v>
          </cell>
          <cell r="I839">
            <v>0</v>
          </cell>
          <cell r="J839">
            <v>0</v>
          </cell>
          <cell r="K839">
            <v>0</v>
          </cell>
          <cell r="L839">
            <v>0</v>
          </cell>
          <cell r="M839">
            <v>0</v>
          </cell>
          <cell r="N839">
            <v>0</v>
          </cell>
          <cell r="O839">
            <v>0</v>
          </cell>
          <cell r="P839">
            <v>0</v>
          </cell>
          <cell r="Q839">
            <v>0</v>
          </cell>
          <cell r="R839">
            <v>0</v>
          </cell>
          <cell r="S839">
            <v>0</v>
          </cell>
          <cell r="T839">
            <v>0</v>
          </cell>
          <cell r="U839">
            <v>0</v>
          </cell>
          <cell r="V839">
            <v>0</v>
          </cell>
          <cell r="W839">
            <v>0</v>
          </cell>
          <cell r="X839">
            <v>0</v>
          </cell>
          <cell r="Y839">
            <v>0</v>
          </cell>
          <cell r="Z839">
            <v>0</v>
          </cell>
          <cell r="AA839">
            <v>0</v>
          </cell>
          <cell r="AB839">
            <v>0</v>
          </cell>
          <cell r="AC839">
            <v>0</v>
          </cell>
          <cell r="AD839">
            <v>0</v>
          </cell>
          <cell r="AE839">
            <v>0</v>
          </cell>
          <cell r="AF839">
            <v>0</v>
          </cell>
          <cell r="AG839">
            <v>0</v>
          </cell>
          <cell r="AH839">
            <v>0</v>
          </cell>
          <cell r="AI839">
            <v>0</v>
          </cell>
          <cell r="AJ839">
            <v>0</v>
          </cell>
          <cell r="AK839">
            <v>0</v>
          </cell>
          <cell r="AL839">
            <v>0</v>
          </cell>
          <cell r="AM839">
            <v>0</v>
          </cell>
          <cell r="AN839">
            <v>0</v>
          </cell>
          <cell r="AO839">
            <v>0</v>
          </cell>
          <cell r="AP839">
            <v>0</v>
          </cell>
          <cell r="AQ839">
            <v>0</v>
          </cell>
          <cell r="AR839">
            <v>0</v>
          </cell>
          <cell r="AS839">
            <v>0</v>
          </cell>
          <cell r="AT839">
            <v>0</v>
          </cell>
          <cell r="AU839">
            <v>0</v>
          </cell>
          <cell r="AV839">
            <v>0</v>
          </cell>
          <cell r="AW839">
            <v>0</v>
          </cell>
          <cell r="AX839">
            <v>0</v>
          </cell>
          <cell r="AY839">
            <v>146320</v>
          </cell>
          <cell r="AZ839">
            <v>32526</v>
          </cell>
          <cell r="BA839" t="str">
            <v>TEMPR</v>
          </cell>
        </row>
        <row r="840">
          <cell r="A840" t="str">
            <v>250</v>
          </cell>
          <cell r="B840" t="str">
            <v>INGRESOS DE EXPLOTACION</v>
          </cell>
          <cell r="C840" t="str">
            <v>INGR.P.ARRIENDO EQS.C. PRIVADA</v>
          </cell>
          <cell r="D840" t="str">
            <v>4320203</v>
          </cell>
          <cell r="E840">
            <v>0</v>
          </cell>
          <cell r="F840">
            <v>0</v>
          </cell>
          <cell r="G840">
            <v>0</v>
          </cell>
          <cell r="H840">
            <v>0</v>
          </cell>
          <cell r="I840">
            <v>0</v>
          </cell>
          <cell r="J840">
            <v>0</v>
          </cell>
          <cell r="K840">
            <v>0</v>
          </cell>
          <cell r="L840">
            <v>0</v>
          </cell>
          <cell r="M840">
            <v>0</v>
          </cell>
          <cell r="N840">
            <v>0</v>
          </cell>
          <cell r="O840">
            <v>0</v>
          </cell>
          <cell r="P840">
            <v>0</v>
          </cell>
          <cell r="Q840">
            <v>0</v>
          </cell>
          <cell r="R840">
            <v>0</v>
          </cell>
          <cell r="S840">
            <v>0</v>
          </cell>
          <cell r="T840">
            <v>0</v>
          </cell>
          <cell r="U840">
            <v>0</v>
          </cell>
          <cell r="V840">
            <v>0</v>
          </cell>
          <cell r="W840">
            <v>0</v>
          </cell>
          <cell r="X840">
            <v>0</v>
          </cell>
          <cell r="Y840">
            <v>0</v>
          </cell>
          <cell r="Z840">
            <v>0</v>
          </cell>
          <cell r="AA840">
            <v>0</v>
          </cell>
          <cell r="AB840">
            <v>0</v>
          </cell>
          <cell r="AC840">
            <v>0</v>
          </cell>
          <cell r="AD840">
            <v>0</v>
          </cell>
          <cell r="AE840">
            <v>0</v>
          </cell>
          <cell r="AF840">
            <v>0</v>
          </cell>
          <cell r="AG840">
            <v>0</v>
          </cell>
          <cell r="AH840">
            <v>0</v>
          </cell>
          <cell r="AI840">
            <v>0</v>
          </cell>
          <cell r="AJ840">
            <v>0</v>
          </cell>
          <cell r="AK840">
            <v>0</v>
          </cell>
          <cell r="AL840">
            <v>0</v>
          </cell>
          <cell r="AM840">
            <v>0</v>
          </cell>
          <cell r="AN840">
            <v>0</v>
          </cell>
          <cell r="AO840">
            <v>0</v>
          </cell>
          <cell r="AP840">
            <v>0</v>
          </cell>
          <cell r="AQ840">
            <v>-1098218</v>
          </cell>
          <cell r="AR840">
            <v>0</v>
          </cell>
          <cell r="AS840">
            <v>0</v>
          </cell>
          <cell r="AT840">
            <v>0</v>
          </cell>
          <cell r="AU840">
            <v>0</v>
          </cell>
          <cell r="AV840">
            <v>0</v>
          </cell>
          <cell r="AW840">
            <v>0</v>
          </cell>
          <cell r="AX840">
            <v>0</v>
          </cell>
          <cell r="AY840">
            <v>0</v>
          </cell>
          <cell r="AZ840">
            <v>0</v>
          </cell>
          <cell r="BA840" t="str">
            <v>TEMPR</v>
          </cell>
        </row>
        <row r="841">
          <cell r="A841" t="str">
            <v>250</v>
          </cell>
          <cell r="B841" t="str">
            <v>INGRESOS DE EXPLOTACION</v>
          </cell>
          <cell r="C841" t="str">
            <v>INGR.P.ARRIENDO EQS.FAX Y ACCE</v>
          </cell>
          <cell r="D841" t="str">
            <v>4320201</v>
          </cell>
          <cell r="E841">
            <v>0</v>
          </cell>
          <cell r="F841">
            <v>0</v>
          </cell>
          <cell r="G841">
            <v>0</v>
          </cell>
          <cell r="H841">
            <v>0</v>
          </cell>
          <cell r="I841">
            <v>0</v>
          </cell>
          <cell r="J841">
            <v>0</v>
          </cell>
          <cell r="K841">
            <v>0</v>
          </cell>
          <cell r="L841">
            <v>0</v>
          </cell>
          <cell r="M841">
            <v>0</v>
          </cell>
          <cell r="N841">
            <v>0</v>
          </cell>
          <cell r="O841">
            <v>0</v>
          </cell>
          <cell r="P841">
            <v>0</v>
          </cell>
          <cell r="Q841">
            <v>0</v>
          </cell>
          <cell r="R841">
            <v>0</v>
          </cell>
          <cell r="S841">
            <v>0</v>
          </cell>
          <cell r="T841">
            <v>0</v>
          </cell>
          <cell r="U841">
            <v>0</v>
          </cell>
          <cell r="V841">
            <v>0</v>
          </cell>
          <cell r="W841">
            <v>0</v>
          </cell>
          <cell r="X841">
            <v>0</v>
          </cell>
          <cell r="Y841">
            <v>0</v>
          </cell>
          <cell r="Z841">
            <v>0</v>
          </cell>
          <cell r="AA841">
            <v>0</v>
          </cell>
          <cell r="AB841">
            <v>0</v>
          </cell>
          <cell r="AC841">
            <v>0</v>
          </cell>
          <cell r="AD841">
            <v>0</v>
          </cell>
          <cell r="AE841">
            <v>0</v>
          </cell>
          <cell r="AF841">
            <v>0</v>
          </cell>
          <cell r="AG841">
            <v>0</v>
          </cell>
          <cell r="AH841">
            <v>0</v>
          </cell>
          <cell r="AI841">
            <v>0</v>
          </cell>
          <cell r="AJ841">
            <v>0</v>
          </cell>
          <cell r="AK841">
            <v>0</v>
          </cell>
          <cell r="AL841">
            <v>0</v>
          </cell>
          <cell r="AM841">
            <v>0</v>
          </cell>
          <cell r="AN841">
            <v>0</v>
          </cell>
          <cell r="AO841">
            <v>0</v>
          </cell>
          <cell r="AP841">
            <v>0</v>
          </cell>
          <cell r="AQ841">
            <v>-31540</v>
          </cell>
          <cell r="AR841">
            <v>0</v>
          </cell>
          <cell r="AS841">
            <v>0</v>
          </cell>
          <cell r="AT841">
            <v>0</v>
          </cell>
          <cell r="AU841">
            <v>0</v>
          </cell>
          <cell r="AV841">
            <v>0</v>
          </cell>
          <cell r="AW841">
            <v>0</v>
          </cell>
          <cell r="AX841">
            <v>0</v>
          </cell>
          <cell r="AY841">
            <v>0</v>
          </cell>
          <cell r="AZ841">
            <v>0</v>
          </cell>
          <cell r="BA841" t="str">
            <v>TEMPR</v>
          </cell>
        </row>
        <row r="842">
          <cell r="A842" t="str">
            <v>250</v>
          </cell>
          <cell r="B842" t="str">
            <v>INGRESOS DE EXPLOTACION</v>
          </cell>
          <cell r="C842" t="str">
            <v>INGR.P.ARRIENDO PROYECTO REDES</v>
          </cell>
          <cell r="D842" t="str">
            <v>4320213</v>
          </cell>
          <cell r="E842">
            <v>0</v>
          </cell>
          <cell r="F842">
            <v>0</v>
          </cell>
          <cell r="G842">
            <v>0</v>
          </cell>
          <cell r="H842">
            <v>0</v>
          </cell>
          <cell r="I842">
            <v>0</v>
          </cell>
          <cell r="J842">
            <v>0</v>
          </cell>
          <cell r="K842">
            <v>0</v>
          </cell>
          <cell r="L842">
            <v>0</v>
          </cell>
          <cell r="M842">
            <v>0</v>
          </cell>
          <cell r="N842">
            <v>0</v>
          </cell>
          <cell r="O842">
            <v>0</v>
          </cell>
          <cell r="P842">
            <v>0</v>
          </cell>
          <cell r="Q842">
            <v>0</v>
          </cell>
          <cell r="R842">
            <v>0</v>
          </cell>
          <cell r="S842">
            <v>0</v>
          </cell>
          <cell r="T842">
            <v>0</v>
          </cell>
          <cell r="U842">
            <v>0</v>
          </cell>
          <cell r="V842">
            <v>0</v>
          </cell>
          <cell r="W842">
            <v>0</v>
          </cell>
          <cell r="X842">
            <v>0</v>
          </cell>
          <cell r="Y842">
            <v>0</v>
          </cell>
          <cell r="Z842">
            <v>0</v>
          </cell>
          <cell r="AA842">
            <v>0</v>
          </cell>
          <cell r="AB842">
            <v>0</v>
          </cell>
          <cell r="AC842">
            <v>0</v>
          </cell>
          <cell r="AD842">
            <v>0</v>
          </cell>
          <cell r="AE842">
            <v>0</v>
          </cell>
          <cell r="AF842">
            <v>0</v>
          </cell>
          <cell r="AG842">
            <v>0</v>
          </cell>
          <cell r="AH842">
            <v>0</v>
          </cell>
          <cell r="AI842">
            <v>0</v>
          </cell>
          <cell r="AJ842">
            <v>0</v>
          </cell>
          <cell r="AK842">
            <v>0</v>
          </cell>
          <cell r="AL842">
            <v>0</v>
          </cell>
          <cell r="AM842">
            <v>0</v>
          </cell>
          <cell r="AN842">
            <v>0</v>
          </cell>
          <cell r="AO842">
            <v>0</v>
          </cell>
          <cell r="AP842">
            <v>250138806</v>
          </cell>
          <cell r="AQ842">
            <v>-449600100</v>
          </cell>
          <cell r="AR842">
            <v>0</v>
          </cell>
          <cell r="AS842">
            <v>0</v>
          </cell>
          <cell r="AT842">
            <v>0</v>
          </cell>
          <cell r="AU842">
            <v>0</v>
          </cell>
          <cell r="AV842">
            <v>0</v>
          </cell>
          <cell r="AW842">
            <v>0</v>
          </cell>
          <cell r="AX842">
            <v>0</v>
          </cell>
          <cell r="AY842">
            <v>0</v>
          </cell>
          <cell r="AZ842">
            <v>0</v>
          </cell>
          <cell r="BA842" t="str">
            <v>TEMPR</v>
          </cell>
        </row>
        <row r="843">
          <cell r="A843" t="str">
            <v>250</v>
          </cell>
          <cell r="B843" t="str">
            <v>INGRESOS DE EXPLOTACION</v>
          </cell>
          <cell r="C843" t="str">
            <v>INGR.P.LEASING EQS.C. PRIVADAS</v>
          </cell>
          <cell r="D843" t="str">
            <v>4330203</v>
          </cell>
          <cell r="E843">
            <v>0</v>
          </cell>
          <cell r="F843">
            <v>0</v>
          </cell>
          <cell r="G843">
            <v>0</v>
          </cell>
          <cell r="H843">
            <v>0</v>
          </cell>
          <cell r="I843">
            <v>0</v>
          </cell>
          <cell r="J843">
            <v>0</v>
          </cell>
          <cell r="K843">
            <v>0</v>
          </cell>
          <cell r="L843">
            <v>0</v>
          </cell>
          <cell r="M843">
            <v>0</v>
          </cell>
          <cell r="N843">
            <v>0</v>
          </cell>
          <cell r="O843">
            <v>0</v>
          </cell>
          <cell r="P843">
            <v>0</v>
          </cell>
          <cell r="Q843">
            <v>0</v>
          </cell>
          <cell r="R843">
            <v>0</v>
          </cell>
          <cell r="S843">
            <v>0</v>
          </cell>
          <cell r="T843">
            <v>0</v>
          </cell>
          <cell r="U843">
            <v>0</v>
          </cell>
          <cell r="V843">
            <v>0</v>
          </cell>
          <cell r="W843">
            <v>0</v>
          </cell>
          <cell r="X843">
            <v>0</v>
          </cell>
          <cell r="Y843">
            <v>0</v>
          </cell>
          <cell r="Z843">
            <v>0</v>
          </cell>
          <cell r="AA843">
            <v>0</v>
          </cell>
          <cell r="AB843">
            <v>0</v>
          </cell>
          <cell r="AC843">
            <v>0</v>
          </cell>
          <cell r="AD843">
            <v>0</v>
          </cell>
          <cell r="AE843">
            <v>0</v>
          </cell>
          <cell r="AF843">
            <v>0</v>
          </cell>
          <cell r="AG843">
            <v>0</v>
          </cell>
          <cell r="AH843">
            <v>0</v>
          </cell>
          <cell r="AI843">
            <v>0</v>
          </cell>
          <cell r="AJ843">
            <v>0</v>
          </cell>
          <cell r="AK843">
            <v>0</v>
          </cell>
          <cell r="AL843">
            <v>0</v>
          </cell>
          <cell r="AM843">
            <v>0</v>
          </cell>
          <cell r="AN843">
            <v>0</v>
          </cell>
          <cell r="AO843">
            <v>0</v>
          </cell>
          <cell r="AP843">
            <v>0</v>
          </cell>
          <cell r="AQ843">
            <v>-403394</v>
          </cell>
          <cell r="AR843">
            <v>0</v>
          </cell>
          <cell r="AS843">
            <v>0</v>
          </cell>
          <cell r="AT843">
            <v>0</v>
          </cell>
          <cell r="AU843">
            <v>0</v>
          </cell>
          <cell r="AV843">
            <v>0</v>
          </cell>
          <cell r="AW843">
            <v>0</v>
          </cell>
          <cell r="AX843">
            <v>0</v>
          </cell>
          <cell r="AY843">
            <v>0</v>
          </cell>
          <cell r="AZ843">
            <v>0</v>
          </cell>
          <cell r="BA843" t="str">
            <v>TEMPR</v>
          </cell>
        </row>
        <row r="844">
          <cell r="A844" t="str">
            <v>250</v>
          </cell>
          <cell r="B844" t="str">
            <v>INGRESOS DE EXPLOTACION</v>
          </cell>
          <cell r="C844" t="str">
            <v>INGR.P.VENTA EQUIPOS FAX Y ACC</v>
          </cell>
          <cell r="D844" t="str">
            <v>4310201</v>
          </cell>
          <cell r="E844">
            <v>0</v>
          </cell>
          <cell r="F844">
            <v>0</v>
          </cell>
          <cell r="G844">
            <v>0</v>
          </cell>
          <cell r="H844">
            <v>0</v>
          </cell>
          <cell r="I844">
            <v>0</v>
          </cell>
          <cell r="J844">
            <v>0</v>
          </cell>
          <cell r="K844">
            <v>0</v>
          </cell>
          <cell r="L844">
            <v>0</v>
          </cell>
          <cell r="M844">
            <v>0</v>
          </cell>
          <cell r="N844">
            <v>0</v>
          </cell>
          <cell r="O844">
            <v>0</v>
          </cell>
          <cell r="P844">
            <v>0</v>
          </cell>
          <cell r="Q844">
            <v>0</v>
          </cell>
          <cell r="R844">
            <v>0</v>
          </cell>
          <cell r="S844">
            <v>0</v>
          </cell>
          <cell r="T844">
            <v>0</v>
          </cell>
          <cell r="U844">
            <v>0</v>
          </cell>
          <cell r="V844">
            <v>0</v>
          </cell>
          <cell r="W844">
            <v>0</v>
          </cell>
          <cell r="X844">
            <v>0</v>
          </cell>
          <cell r="Y844">
            <v>0</v>
          </cell>
          <cell r="Z844">
            <v>0</v>
          </cell>
          <cell r="AA844">
            <v>0</v>
          </cell>
          <cell r="AB844">
            <v>0</v>
          </cell>
          <cell r="AC844">
            <v>0</v>
          </cell>
          <cell r="AD844">
            <v>0</v>
          </cell>
          <cell r="AE844">
            <v>0</v>
          </cell>
          <cell r="AF844">
            <v>0</v>
          </cell>
          <cell r="AG844">
            <v>0</v>
          </cell>
          <cell r="AH844">
            <v>0</v>
          </cell>
          <cell r="AI844">
            <v>0</v>
          </cell>
          <cell r="AJ844">
            <v>0</v>
          </cell>
          <cell r="AK844">
            <v>0</v>
          </cell>
          <cell r="AL844">
            <v>0</v>
          </cell>
          <cell r="AM844">
            <v>0</v>
          </cell>
          <cell r="AN844">
            <v>0</v>
          </cell>
          <cell r="AO844">
            <v>0</v>
          </cell>
          <cell r="AP844">
            <v>0</v>
          </cell>
          <cell r="AQ844">
            <v>-623010</v>
          </cell>
          <cell r="AR844">
            <v>0</v>
          </cell>
          <cell r="AS844">
            <v>0</v>
          </cell>
          <cell r="AT844">
            <v>0</v>
          </cell>
          <cell r="AU844">
            <v>0</v>
          </cell>
          <cell r="AV844">
            <v>0</v>
          </cell>
          <cell r="AW844">
            <v>0</v>
          </cell>
          <cell r="AX844">
            <v>0</v>
          </cell>
          <cell r="AY844">
            <v>0</v>
          </cell>
          <cell r="AZ844">
            <v>0</v>
          </cell>
          <cell r="BA844" t="str">
            <v>TEMPR</v>
          </cell>
        </row>
        <row r="845">
          <cell r="A845" t="str">
            <v>250</v>
          </cell>
          <cell r="B845" t="str">
            <v>INGRESOS DE EXPLOTACION</v>
          </cell>
          <cell r="C845" t="str">
            <v>INGR.P.VENTA EQUIPOS MULTILINE</v>
          </cell>
          <cell r="D845" t="str">
            <v>4310202</v>
          </cell>
          <cell r="E845">
            <v>0</v>
          </cell>
          <cell r="F845">
            <v>0</v>
          </cell>
          <cell r="G845">
            <v>0</v>
          </cell>
          <cell r="H845">
            <v>0</v>
          </cell>
          <cell r="I845">
            <v>0</v>
          </cell>
          <cell r="J845">
            <v>0</v>
          </cell>
          <cell r="K845">
            <v>0</v>
          </cell>
          <cell r="L845">
            <v>0</v>
          </cell>
          <cell r="M845">
            <v>0</v>
          </cell>
          <cell r="N845">
            <v>0</v>
          </cell>
          <cell r="O845">
            <v>0</v>
          </cell>
          <cell r="P845">
            <v>0</v>
          </cell>
          <cell r="Q845">
            <v>0</v>
          </cell>
          <cell r="R845">
            <v>0</v>
          </cell>
          <cell r="S845">
            <v>0</v>
          </cell>
          <cell r="T845">
            <v>0</v>
          </cell>
          <cell r="U845">
            <v>0</v>
          </cell>
          <cell r="V845">
            <v>0</v>
          </cell>
          <cell r="W845">
            <v>0</v>
          </cell>
          <cell r="X845">
            <v>0</v>
          </cell>
          <cell r="Y845">
            <v>0</v>
          </cell>
          <cell r="Z845">
            <v>0</v>
          </cell>
          <cell r="AA845">
            <v>0</v>
          </cell>
          <cell r="AB845">
            <v>0</v>
          </cell>
          <cell r="AC845">
            <v>0</v>
          </cell>
          <cell r="AD845">
            <v>0</v>
          </cell>
          <cell r="AE845">
            <v>0</v>
          </cell>
          <cell r="AF845">
            <v>0</v>
          </cell>
          <cell r="AG845">
            <v>0</v>
          </cell>
          <cell r="AH845">
            <v>0</v>
          </cell>
          <cell r="AI845">
            <v>0</v>
          </cell>
          <cell r="AJ845">
            <v>0</v>
          </cell>
          <cell r="AK845">
            <v>0</v>
          </cell>
          <cell r="AL845">
            <v>0</v>
          </cell>
          <cell r="AM845">
            <v>0</v>
          </cell>
          <cell r="AN845">
            <v>0</v>
          </cell>
          <cell r="AO845">
            <v>0</v>
          </cell>
          <cell r="AP845">
            <v>0</v>
          </cell>
          <cell r="AQ845">
            <v>-195282</v>
          </cell>
          <cell r="AR845">
            <v>0</v>
          </cell>
          <cell r="AS845">
            <v>0</v>
          </cell>
          <cell r="AT845">
            <v>0</v>
          </cell>
          <cell r="AU845">
            <v>0</v>
          </cell>
          <cell r="AV845">
            <v>0</v>
          </cell>
          <cell r="AW845">
            <v>0</v>
          </cell>
          <cell r="AX845">
            <v>0</v>
          </cell>
          <cell r="AY845">
            <v>0</v>
          </cell>
          <cell r="AZ845">
            <v>0</v>
          </cell>
          <cell r="BA845" t="str">
            <v>TEMPR</v>
          </cell>
        </row>
        <row r="846">
          <cell r="A846" t="str">
            <v>250</v>
          </cell>
          <cell r="B846" t="str">
            <v>INGRESOS DE EXPLOTACION</v>
          </cell>
          <cell r="C846" t="str">
            <v>INGR.P.VENTA PROYECTO REDES PR</v>
          </cell>
          <cell r="D846" t="str">
            <v>4310213</v>
          </cell>
          <cell r="E846">
            <v>0</v>
          </cell>
          <cell r="F846">
            <v>0</v>
          </cell>
          <cell r="G846">
            <v>0</v>
          </cell>
          <cell r="H846">
            <v>0</v>
          </cell>
          <cell r="I846">
            <v>0</v>
          </cell>
          <cell r="J846">
            <v>0</v>
          </cell>
          <cell r="K846">
            <v>0</v>
          </cell>
          <cell r="L846">
            <v>0</v>
          </cell>
          <cell r="M846">
            <v>0</v>
          </cell>
          <cell r="N846">
            <v>0</v>
          </cell>
          <cell r="O846">
            <v>0</v>
          </cell>
          <cell r="P846">
            <v>0</v>
          </cell>
          <cell r="Q846">
            <v>0</v>
          </cell>
          <cell r="R846">
            <v>0</v>
          </cell>
          <cell r="S846">
            <v>0</v>
          </cell>
          <cell r="T846">
            <v>0</v>
          </cell>
          <cell r="U846">
            <v>0</v>
          </cell>
          <cell r="V846">
            <v>0</v>
          </cell>
          <cell r="W846">
            <v>0</v>
          </cell>
          <cell r="X846">
            <v>0</v>
          </cell>
          <cell r="Y846">
            <v>0</v>
          </cell>
          <cell r="Z846">
            <v>0</v>
          </cell>
          <cell r="AA846">
            <v>0</v>
          </cell>
          <cell r="AB846">
            <v>0</v>
          </cell>
          <cell r="AC846">
            <v>0</v>
          </cell>
          <cell r="AD846">
            <v>0</v>
          </cell>
          <cell r="AE846">
            <v>0</v>
          </cell>
          <cell r="AF846">
            <v>0</v>
          </cell>
          <cell r="AG846">
            <v>0</v>
          </cell>
          <cell r="AH846">
            <v>0</v>
          </cell>
          <cell r="AI846">
            <v>0</v>
          </cell>
          <cell r="AJ846">
            <v>0</v>
          </cell>
          <cell r="AK846">
            <v>0</v>
          </cell>
          <cell r="AL846">
            <v>0</v>
          </cell>
          <cell r="AM846">
            <v>0</v>
          </cell>
          <cell r="AN846">
            <v>0</v>
          </cell>
          <cell r="AO846">
            <v>0</v>
          </cell>
          <cell r="AP846">
            <v>0</v>
          </cell>
          <cell r="AQ846">
            <v>122163306</v>
          </cell>
          <cell r="AR846">
            <v>0</v>
          </cell>
          <cell r="AS846">
            <v>0</v>
          </cell>
          <cell r="AT846">
            <v>0</v>
          </cell>
          <cell r="AU846">
            <v>0</v>
          </cell>
          <cell r="AV846">
            <v>0</v>
          </cell>
          <cell r="AW846">
            <v>0</v>
          </cell>
          <cell r="AX846">
            <v>0</v>
          </cell>
          <cell r="AY846">
            <v>0</v>
          </cell>
          <cell r="AZ846">
            <v>0</v>
          </cell>
          <cell r="BA846" t="str">
            <v>TEMPR</v>
          </cell>
        </row>
        <row r="847">
          <cell r="A847" t="str">
            <v>250</v>
          </cell>
          <cell r="B847" t="str">
            <v>INGRESOS DE EXPLOTACION</v>
          </cell>
          <cell r="C847" t="str">
            <v>INGRESOS POR MANDATOS DE CTC-C</v>
          </cell>
          <cell r="D847" t="str">
            <v>4298151</v>
          </cell>
          <cell r="E847">
            <v>65389298</v>
          </cell>
          <cell r="F847">
            <v>-65389298</v>
          </cell>
          <cell r="G847">
            <v>0</v>
          </cell>
          <cell r="H847">
            <v>0</v>
          </cell>
          <cell r="I847">
            <v>0</v>
          </cell>
          <cell r="J847">
            <v>0</v>
          </cell>
          <cell r="K847">
            <v>0</v>
          </cell>
          <cell r="L847">
            <v>0</v>
          </cell>
          <cell r="M847">
            <v>0</v>
          </cell>
          <cell r="N847">
            <v>0</v>
          </cell>
          <cell r="O847">
            <v>0</v>
          </cell>
          <cell r="P847">
            <v>0</v>
          </cell>
          <cell r="Q847">
            <v>0</v>
          </cell>
          <cell r="R847">
            <v>0</v>
          </cell>
          <cell r="S847">
            <v>0</v>
          </cell>
          <cell r="T847">
            <v>0</v>
          </cell>
          <cell r="U847">
            <v>0</v>
          </cell>
          <cell r="V847">
            <v>0</v>
          </cell>
          <cell r="W847">
            <v>0</v>
          </cell>
          <cell r="X847">
            <v>0</v>
          </cell>
          <cell r="Y847">
            <v>0</v>
          </cell>
          <cell r="Z847">
            <v>0</v>
          </cell>
          <cell r="AA847">
            <v>0</v>
          </cell>
          <cell r="AB847">
            <v>0</v>
          </cell>
          <cell r="AC847">
            <v>0</v>
          </cell>
          <cell r="AD847">
            <v>0</v>
          </cell>
          <cell r="AE847">
            <v>0</v>
          </cell>
          <cell r="AF847">
            <v>0</v>
          </cell>
          <cell r="AG847">
            <v>0</v>
          </cell>
          <cell r="AH847">
            <v>0</v>
          </cell>
          <cell r="AI847">
            <v>0</v>
          </cell>
          <cell r="AJ847">
            <v>0</v>
          </cell>
          <cell r="AK847">
            <v>0</v>
          </cell>
          <cell r="AL847">
            <v>0</v>
          </cell>
          <cell r="AM847">
            <v>0</v>
          </cell>
          <cell r="AN847">
            <v>0</v>
          </cell>
          <cell r="AO847">
            <v>27271760</v>
          </cell>
          <cell r="AP847">
            <v>32073108</v>
          </cell>
          <cell r="AQ847">
            <v>37006140</v>
          </cell>
          <cell r="AR847">
            <v>72484572</v>
          </cell>
          <cell r="AS847">
            <v>61563680</v>
          </cell>
          <cell r="AT847">
            <v>48415590</v>
          </cell>
          <cell r="AU847">
            <v>76209080</v>
          </cell>
          <cell r="AV847">
            <v>79012868</v>
          </cell>
          <cell r="AW847">
            <v>96443214</v>
          </cell>
          <cell r="AX847">
            <v>96885040</v>
          </cell>
          <cell r="AY847">
            <v>118192656</v>
          </cell>
          <cell r="AZ847">
            <v>115177658</v>
          </cell>
          <cell r="BA847" t="str">
            <v>TEMPR</v>
          </cell>
        </row>
        <row r="848">
          <cell r="A848" t="str">
            <v>250</v>
          </cell>
          <cell r="B848" t="str">
            <v>INGRESOS DE EXPLOTACION</v>
          </cell>
          <cell r="C848" t="str">
            <v>INGRESOS POR MANDATOS DE CTC-C</v>
          </cell>
          <cell r="D848" t="str">
            <v>4298152</v>
          </cell>
          <cell r="E848">
            <v>83654966</v>
          </cell>
          <cell r="F848">
            <v>39505523</v>
          </cell>
          <cell r="G848">
            <v>0</v>
          </cell>
          <cell r="H848">
            <v>0</v>
          </cell>
          <cell r="I848">
            <v>0</v>
          </cell>
          <cell r="J848">
            <v>0</v>
          </cell>
          <cell r="K848">
            <v>0</v>
          </cell>
          <cell r="L848">
            <v>0</v>
          </cell>
          <cell r="M848">
            <v>0</v>
          </cell>
          <cell r="N848">
            <v>0</v>
          </cell>
          <cell r="O848">
            <v>0</v>
          </cell>
          <cell r="P848">
            <v>0</v>
          </cell>
          <cell r="Q848">
            <v>0</v>
          </cell>
          <cell r="R848">
            <v>0</v>
          </cell>
          <cell r="S848">
            <v>0</v>
          </cell>
          <cell r="T848">
            <v>0</v>
          </cell>
          <cell r="U848">
            <v>0</v>
          </cell>
          <cell r="V848">
            <v>0</v>
          </cell>
          <cell r="W848">
            <v>0</v>
          </cell>
          <cell r="X848">
            <v>0</v>
          </cell>
          <cell r="Y848">
            <v>0</v>
          </cell>
          <cell r="Z848">
            <v>0</v>
          </cell>
          <cell r="AA848">
            <v>0</v>
          </cell>
          <cell r="AB848">
            <v>0</v>
          </cell>
          <cell r="AC848">
            <v>0</v>
          </cell>
          <cell r="AD848">
            <v>0</v>
          </cell>
          <cell r="AE848">
            <v>0</v>
          </cell>
          <cell r="AF848">
            <v>0</v>
          </cell>
          <cell r="AG848">
            <v>0</v>
          </cell>
          <cell r="AH848">
            <v>0</v>
          </cell>
          <cell r="AI848">
            <v>0</v>
          </cell>
          <cell r="AJ848">
            <v>0</v>
          </cell>
          <cell r="AK848">
            <v>0</v>
          </cell>
          <cell r="AL848">
            <v>0</v>
          </cell>
          <cell r="AM848">
            <v>0</v>
          </cell>
          <cell r="AN848">
            <v>0</v>
          </cell>
          <cell r="AO848">
            <v>1614586</v>
          </cell>
          <cell r="AP848">
            <v>2021080</v>
          </cell>
          <cell r="AQ848">
            <v>37974686</v>
          </cell>
          <cell r="AR848">
            <v>53875656</v>
          </cell>
          <cell r="AS848">
            <v>74064270</v>
          </cell>
          <cell r="AT848">
            <v>83388860</v>
          </cell>
          <cell r="AU848">
            <v>88654234</v>
          </cell>
          <cell r="AV848">
            <v>96377956</v>
          </cell>
          <cell r="AW848">
            <v>109531342</v>
          </cell>
          <cell r="AX848">
            <v>119283566</v>
          </cell>
          <cell r="AY848">
            <v>144367574</v>
          </cell>
          <cell r="AZ848">
            <v>165432838</v>
          </cell>
          <cell r="BA848" t="str">
            <v>TEMPR</v>
          </cell>
        </row>
        <row r="849">
          <cell r="A849" t="str">
            <v>250</v>
          </cell>
          <cell r="B849" t="str">
            <v>INGRESOS DE EXPLOTACION</v>
          </cell>
          <cell r="C849" t="str">
            <v>INGRESOS POR TRANSMIS.DE DATOS</v>
          </cell>
          <cell r="D849" t="str">
            <v>4240101</v>
          </cell>
          <cell r="E849">
            <v>0</v>
          </cell>
          <cell r="F849">
            <v>0</v>
          </cell>
          <cell r="G849">
            <v>0</v>
          </cell>
          <cell r="H849">
            <v>0</v>
          </cell>
          <cell r="I849">
            <v>0</v>
          </cell>
          <cell r="J849">
            <v>0</v>
          </cell>
          <cell r="K849">
            <v>0</v>
          </cell>
          <cell r="L849">
            <v>0</v>
          </cell>
          <cell r="M849">
            <v>0</v>
          </cell>
          <cell r="N849">
            <v>0</v>
          </cell>
          <cell r="O849">
            <v>0</v>
          </cell>
          <cell r="P849">
            <v>0</v>
          </cell>
          <cell r="Q849">
            <v>0</v>
          </cell>
          <cell r="R849">
            <v>0</v>
          </cell>
          <cell r="S849">
            <v>0</v>
          </cell>
          <cell r="T849">
            <v>0</v>
          </cell>
          <cell r="U849">
            <v>0</v>
          </cell>
          <cell r="V849">
            <v>0</v>
          </cell>
          <cell r="W849">
            <v>0</v>
          </cell>
          <cell r="X849">
            <v>0</v>
          </cell>
          <cell r="Y849">
            <v>0</v>
          </cell>
          <cell r="Z849">
            <v>0</v>
          </cell>
          <cell r="AA849">
            <v>0</v>
          </cell>
          <cell r="AB849">
            <v>0</v>
          </cell>
          <cell r="AC849">
            <v>0</v>
          </cell>
          <cell r="AD849">
            <v>0</v>
          </cell>
          <cell r="AE849">
            <v>0</v>
          </cell>
          <cell r="AF849">
            <v>0</v>
          </cell>
          <cell r="AG849">
            <v>0</v>
          </cell>
          <cell r="AH849">
            <v>0</v>
          </cell>
          <cell r="AI849">
            <v>0</v>
          </cell>
          <cell r="AJ849">
            <v>0</v>
          </cell>
          <cell r="AK849">
            <v>0</v>
          </cell>
          <cell r="AL849">
            <v>0</v>
          </cell>
          <cell r="AM849">
            <v>0</v>
          </cell>
          <cell r="AN849">
            <v>0</v>
          </cell>
          <cell r="AO849">
            <v>0</v>
          </cell>
          <cell r="AP849">
            <v>0</v>
          </cell>
          <cell r="AQ849">
            <v>-9631206</v>
          </cell>
          <cell r="AR849">
            <v>0</v>
          </cell>
          <cell r="AS849">
            <v>0</v>
          </cell>
          <cell r="AT849">
            <v>0</v>
          </cell>
          <cell r="AU849">
            <v>0</v>
          </cell>
          <cell r="AV849">
            <v>0</v>
          </cell>
          <cell r="AW849">
            <v>0</v>
          </cell>
          <cell r="AX849">
            <v>0</v>
          </cell>
          <cell r="AY849">
            <v>0</v>
          </cell>
          <cell r="AZ849">
            <v>0</v>
          </cell>
          <cell r="BA849" t="str">
            <v>TEMPR</v>
          </cell>
        </row>
        <row r="850">
          <cell r="A850" t="str">
            <v>250</v>
          </cell>
          <cell r="B850" t="str">
            <v>INGRESOS DE EXPLOTACION</v>
          </cell>
          <cell r="C850" t="str">
            <v>ISP EMPR TARJETA DE RED</v>
          </cell>
          <cell r="D850" t="str">
            <v>4191707</v>
          </cell>
          <cell r="E850">
            <v>0</v>
          </cell>
          <cell r="F850">
            <v>0</v>
          </cell>
          <cell r="G850">
            <v>0</v>
          </cell>
          <cell r="H850">
            <v>0</v>
          </cell>
          <cell r="I850">
            <v>0</v>
          </cell>
          <cell r="J850">
            <v>0</v>
          </cell>
          <cell r="K850">
            <v>0</v>
          </cell>
          <cell r="L850">
            <v>0</v>
          </cell>
          <cell r="M850">
            <v>0</v>
          </cell>
          <cell r="N850">
            <v>0</v>
          </cell>
          <cell r="O850">
            <v>0</v>
          </cell>
          <cell r="P850">
            <v>0</v>
          </cell>
          <cell r="Q850">
            <v>0</v>
          </cell>
          <cell r="R850">
            <v>0</v>
          </cell>
          <cell r="S850">
            <v>0</v>
          </cell>
          <cell r="T850">
            <v>0</v>
          </cell>
          <cell r="U850">
            <v>0</v>
          </cell>
          <cell r="V850">
            <v>0</v>
          </cell>
          <cell r="W850">
            <v>0</v>
          </cell>
          <cell r="X850">
            <v>0</v>
          </cell>
          <cell r="Y850">
            <v>0</v>
          </cell>
          <cell r="Z850">
            <v>0</v>
          </cell>
          <cell r="AA850">
            <v>0</v>
          </cell>
          <cell r="AB850">
            <v>0</v>
          </cell>
          <cell r="AC850">
            <v>0</v>
          </cell>
          <cell r="AD850">
            <v>0</v>
          </cell>
          <cell r="AE850">
            <v>0</v>
          </cell>
          <cell r="AF850">
            <v>0</v>
          </cell>
          <cell r="AG850">
            <v>0</v>
          </cell>
          <cell r="AH850">
            <v>0</v>
          </cell>
          <cell r="AI850">
            <v>0</v>
          </cell>
          <cell r="AJ850">
            <v>0</v>
          </cell>
          <cell r="AK850">
            <v>0</v>
          </cell>
          <cell r="AL850">
            <v>0</v>
          </cell>
          <cell r="AM850">
            <v>0</v>
          </cell>
          <cell r="AN850">
            <v>0</v>
          </cell>
          <cell r="AO850">
            <v>0</v>
          </cell>
          <cell r="AP850">
            <v>0</v>
          </cell>
          <cell r="AQ850">
            <v>0</v>
          </cell>
          <cell r="AR850">
            <v>0</v>
          </cell>
          <cell r="AS850">
            <v>0</v>
          </cell>
          <cell r="AT850">
            <v>0</v>
          </cell>
          <cell r="AU850">
            <v>0</v>
          </cell>
          <cell r="AV850">
            <v>0</v>
          </cell>
          <cell r="AW850">
            <v>0</v>
          </cell>
          <cell r="AX850">
            <v>561591988</v>
          </cell>
          <cell r="AY850">
            <v>-360000000</v>
          </cell>
          <cell r="AZ850">
            <v>0</v>
          </cell>
          <cell r="BA850" t="str">
            <v>TEMPR</v>
          </cell>
        </row>
        <row r="851">
          <cell r="A851" t="str">
            <v>250</v>
          </cell>
          <cell r="B851" t="str">
            <v>INGRESOS DE EXPLOTACION</v>
          </cell>
          <cell r="C851" t="str">
            <v>OTROS INGRESOS POR SERVICIOS V</v>
          </cell>
          <cell r="D851" t="str">
            <v>4299591</v>
          </cell>
          <cell r="E851">
            <v>8306</v>
          </cell>
          <cell r="F851">
            <v>11610</v>
          </cell>
          <cell r="G851">
            <v>0</v>
          </cell>
          <cell r="H851">
            <v>0</v>
          </cell>
          <cell r="I851">
            <v>0</v>
          </cell>
          <cell r="J851">
            <v>0</v>
          </cell>
          <cell r="K851">
            <v>0</v>
          </cell>
          <cell r="L851">
            <v>0</v>
          </cell>
          <cell r="M851">
            <v>0</v>
          </cell>
          <cell r="N851">
            <v>0</v>
          </cell>
          <cell r="O851">
            <v>0</v>
          </cell>
          <cell r="P851">
            <v>0</v>
          </cell>
          <cell r="Q851">
            <v>0</v>
          </cell>
          <cell r="R851">
            <v>0</v>
          </cell>
          <cell r="S851">
            <v>0</v>
          </cell>
          <cell r="T851">
            <v>0</v>
          </cell>
          <cell r="U851">
            <v>0</v>
          </cell>
          <cell r="V851">
            <v>0</v>
          </cell>
          <cell r="W851">
            <v>0</v>
          </cell>
          <cell r="X851">
            <v>0</v>
          </cell>
          <cell r="Y851">
            <v>0</v>
          </cell>
          <cell r="Z851">
            <v>0</v>
          </cell>
          <cell r="AA851">
            <v>0</v>
          </cell>
          <cell r="AB851">
            <v>0</v>
          </cell>
          <cell r="AC851">
            <v>0</v>
          </cell>
          <cell r="AD851">
            <v>0</v>
          </cell>
          <cell r="AE851">
            <v>0</v>
          </cell>
          <cell r="AF851">
            <v>0</v>
          </cell>
          <cell r="AG851">
            <v>0</v>
          </cell>
          <cell r="AH851">
            <v>0</v>
          </cell>
          <cell r="AI851">
            <v>0</v>
          </cell>
          <cell r="AJ851">
            <v>0</v>
          </cell>
          <cell r="AK851">
            <v>0</v>
          </cell>
          <cell r="AL851">
            <v>0</v>
          </cell>
          <cell r="AM851">
            <v>0</v>
          </cell>
          <cell r="AN851">
            <v>0</v>
          </cell>
          <cell r="AO851">
            <v>336232</v>
          </cell>
          <cell r="AP851">
            <v>135934</v>
          </cell>
          <cell r="AQ851">
            <v>-470602</v>
          </cell>
          <cell r="AR851">
            <v>102890</v>
          </cell>
          <cell r="AS851">
            <v>230700</v>
          </cell>
          <cell r="AT851">
            <v>179000</v>
          </cell>
          <cell r="AU851">
            <v>214416</v>
          </cell>
          <cell r="AV851">
            <v>119504</v>
          </cell>
          <cell r="AW851">
            <v>97806</v>
          </cell>
          <cell r="AX851">
            <v>131196</v>
          </cell>
          <cell r="AY851">
            <v>107970</v>
          </cell>
          <cell r="AZ851">
            <v>61362</v>
          </cell>
          <cell r="BA851" t="str">
            <v>TEMPR</v>
          </cell>
        </row>
        <row r="852">
          <cell r="A852" t="str">
            <v>250</v>
          </cell>
          <cell r="B852" t="str">
            <v>INGRESOS DE EXPLOTACION</v>
          </cell>
          <cell r="C852" t="str">
            <v>PRODUCTOS NO CLASIFICADOS ASES</v>
          </cell>
          <cell r="D852" t="str">
            <v>4190129</v>
          </cell>
          <cell r="E852">
            <v>0</v>
          </cell>
          <cell r="F852">
            <v>0</v>
          </cell>
          <cell r="G852">
            <v>0</v>
          </cell>
          <cell r="H852">
            <v>0</v>
          </cell>
          <cell r="I852">
            <v>0</v>
          </cell>
          <cell r="J852">
            <v>0</v>
          </cell>
          <cell r="K852">
            <v>0</v>
          </cell>
          <cell r="L852">
            <v>0</v>
          </cell>
          <cell r="M852">
            <v>0</v>
          </cell>
          <cell r="N852">
            <v>0</v>
          </cell>
          <cell r="O852">
            <v>0</v>
          </cell>
          <cell r="P852">
            <v>0</v>
          </cell>
          <cell r="Q852">
            <v>0</v>
          </cell>
          <cell r="R852">
            <v>0</v>
          </cell>
          <cell r="S852">
            <v>0</v>
          </cell>
          <cell r="T852">
            <v>0</v>
          </cell>
          <cell r="U852">
            <v>0</v>
          </cell>
          <cell r="V852">
            <v>0</v>
          </cell>
          <cell r="W852">
            <v>0</v>
          </cell>
          <cell r="X852">
            <v>0</v>
          </cell>
          <cell r="Y852">
            <v>0</v>
          </cell>
          <cell r="Z852">
            <v>0</v>
          </cell>
          <cell r="AA852">
            <v>0</v>
          </cell>
          <cell r="AB852">
            <v>0</v>
          </cell>
          <cell r="AC852">
            <v>0</v>
          </cell>
          <cell r="AD852">
            <v>0</v>
          </cell>
          <cell r="AE852">
            <v>0</v>
          </cell>
          <cell r="AF852">
            <v>0</v>
          </cell>
          <cell r="AG852">
            <v>0</v>
          </cell>
          <cell r="AH852">
            <v>0</v>
          </cell>
          <cell r="AI852">
            <v>0</v>
          </cell>
          <cell r="AJ852">
            <v>0</v>
          </cell>
          <cell r="AK852">
            <v>0</v>
          </cell>
          <cell r="AL852">
            <v>0</v>
          </cell>
          <cell r="AM852">
            <v>0</v>
          </cell>
          <cell r="AN852">
            <v>0</v>
          </cell>
          <cell r="AO852">
            <v>4276312</v>
          </cell>
          <cell r="AP852">
            <v>0</v>
          </cell>
          <cell r="AQ852">
            <v>0</v>
          </cell>
          <cell r="AR852">
            <v>0</v>
          </cell>
          <cell r="AS852">
            <v>0</v>
          </cell>
          <cell r="AT852">
            <v>0</v>
          </cell>
          <cell r="AU852">
            <v>0</v>
          </cell>
          <cell r="AV852">
            <v>0</v>
          </cell>
          <cell r="AW852">
            <v>0</v>
          </cell>
          <cell r="AX852">
            <v>0</v>
          </cell>
          <cell r="AY852">
            <v>0</v>
          </cell>
          <cell r="AZ852">
            <v>0</v>
          </cell>
          <cell r="BA852" t="str">
            <v>TEMPR</v>
          </cell>
        </row>
        <row r="853">
          <cell r="A853" t="str">
            <v>250</v>
          </cell>
          <cell r="B853" t="str">
            <v>INGRESOS DE EXPLOTACION</v>
          </cell>
          <cell r="C853" t="str">
            <v>PRODUCTOS NO CLASIFICADOS CIRC</v>
          </cell>
          <cell r="D853" t="str">
            <v>4190133</v>
          </cell>
          <cell r="E853">
            <v>775051</v>
          </cell>
          <cell r="F853">
            <v>270588</v>
          </cell>
          <cell r="G853">
            <v>0</v>
          </cell>
          <cell r="H853">
            <v>0</v>
          </cell>
          <cell r="I853">
            <v>0</v>
          </cell>
          <cell r="J853">
            <v>0</v>
          </cell>
          <cell r="K853">
            <v>0</v>
          </cell>
          <cell r="L853">
            <v>0</v>
          </cell>
          <cell r="M853">
            <v>0</v>
          </cell>
          <cell r="N853">
            <v>0</v>
          </cell>
          <cell r="O853">
            <v>0</v>
          </cell>
          <cell r="P853">
            <v>0</v>
          </cell>
          <cell r="Q853">
            <v>0</v>
          </cell>
          <cell r="R853">
            <v>0</v>
          </cell>
          <cell r="S853">
            <v>0</v>
          </cell>
          <cell r="T853">
            <v>0</v>
          </cell>
          <cell r="U853">
            <v>0</v>
          </cell>
          <cell r="V853">
            <v>0</v>
          </cell>
          <cell r="W853">
            <v>0</v>
          </cell>
          <cell r="X853">
            <v>0</v>
          </cell>
          <cell r="Y853">
            <v>0</v>
          </cell>
          <cell r="Z853">
            <v>0</v>
          </cell>
          <cell r="AA853">
            <v>0</v>
          </cell>
          <cell r="AB853">
            <v>0</v>
          </cell>
          <cell r="AC853">
            <v>0</v>
          </cell>
          <cell r="AD853">
            <v>0</v>
          </cell>
          <cell r="AE853">
            <v>0</v>
          </cell>
          <cell r="AF853">
            <v>0</v>
          </cell>
          <cell r="AG853">
            <v>0</v>
          </cell>
          <cell r="AH853">
            <v>0</v>
          </cell>
          <cell r="AI853">
            <v>0</v>
          </cell>
          <cell r="AJ853">
            <v>0</v>
          </cell>
          <cell r="AK853">
            <v>0</v>
          </cell>
          <cell r="AL853">
            <v>0</v>
          </cell>
          <cell r="AM853">
            <v>0</v>
          </cell>
          <cell r="AN853">
            <v>0</v>
          </cell>
          <cell r="AO853">
            <v>1925708</v>
          </cell>
          <cell r="AP853">
            <v>1930188</v>
          </cell>
          <cell r="AQ853">
            <v>1714770</v>
          </cell>
          <cell r="AR853">
            <v>1719266</v>
          </cell>
          <cell r="AS853">
            <v>1727944</v>
          </cell>
          <cell r="AT853">
            <v>1735292</v>
          </cell>
          <cell r="AU853">
            <v>1738604</v>
          </cell>
          <cell r="AV853">
            <v>1736638</v>
          </cell>
          <cell r="AW853">
            <v>1537390</v>
          </cell>
          <cell r="AX853">
            <v>1548720</v>
          </cell>
          <cell r="AY853">
            <v>1552940</v>
          </cell>
          <cell r="AZ853">
            <v>1553410</v>
          </cell>
          <cell r="BA853" t="str">
            <v>TEMPR</v>
          </cell>
        </row>
        <row r="854">
          <cell r="A854" t="str">
            <v>250</v>
          </cell>
          <cell r="B854" t="str">
            <v>INGRESOS DE EXPLOTACION</v>
          </cell>
          <cell r="C854" t="str">
            <v>PRODUCTOS NO CLASIFICADOS COMP</v>
          </cell>
          <cell r="D854" t="str">
            <v>4190102</v>
          </cell>
          <cell r="E854">
            <v>12120936</v>
          </cell>
          <cell r="F854">
            <v>11795487</v>
          </cell>
          <cell r="G854">
            <v>0</v>
          </cell>
          <cell r="H854">
            <v>0</v>
          </cell>
          <cell r="I854">
            <v>0</v>
          </cell>
          <cell r="J854">
            <v>0</v>
          </cell>
          <cell r="K854">
            <v>0</v>
          </cell>
          <cell r="L854">
            <v>0</v>
          </cell>
          <cell r="M854">
            <v>0</v>
          </cell>
          <cell r="N854">
            <v>0</v>
          </cell>
          <cell r="O854">
            <v>0</v>
          </cell>
          <cell r="P854">
            <v>0</v>
          </cell>
          <cell r="Q854">
            <v>0</v>
          </cell>
          <cell r="R854">
            <v>0</v>
          </cell>
          <cell r="S854">
            <v>0</v>
          </cell>
          <cell r="T854">
            <v>0</v>
          </cell>
          <cell r="U854">
            <v>0</v>
          </cell>
          <cell r="V854">
            <v>0</v>
          </cell>
          <cell r="W854">
            <v>0</v>
          </cell>
          <cell r="X854">
            <v>0</v>
          </cell>
          <cell r="Y854">
            <v>0</v>
          </cell>
          <cell r="Z854">
            <v>0</v>
          </cell>
          <cell r="AA854">
            <v>0</v>
          </cell>
          <cell r="AB854">
            <v>0</v>
          </cell>
          <cell r="AC854">
            <v>0</v>
          </cell>
          <cell r="AD854">
            <v>0</v>
          </cell>
          <cell r="AE854">
            <v>0</v>
          </cell>
          <cell r="AF854">
            <v>0</v>
          </cell>
          <cell r="AG854">
            <v>0</v>
          </cell>
          <cell r="AH854">
            <v>0</v>
          </cell>
          <cell r="AI854">
            <v>0</v>
          </cell>
          <cell r="AJ854">
            <v>0</v>
          </cell>
          <cell r="AK854">
            <v>0</v>
          </cell>
          <cell r="AL854">
            <v>0</v>
          </cell>
          <cell r="AM854">
            <v>0</v>
          </cell>
          <cell r="AN854">
            <v>0</v>
          </cell>
          <cell r="AO854">
            <v>116765050</v>
          </cell>
          <cell r="AP854">
            <v>116960870</v>
          </cell>
          <cell r="AQ854">
            <v>117818972</v>
          </cell>
          <cell r="AR854">
            <v>114746672</v>
          </cell>
          <cell r="AS854">
            <v>109416074</v>
          </cell>
          <cell r="AT854">
            <v>107110898</v>
          </cell>
          <cell r="AU854">
            <v>105893602</v>
          </cell>
          <cell r="AV854">
            <v>106583906</v>
          </cell>
          <cell r="AW854">
            <v>105137178</v>
          </cell>
          <cell r="AX854">
            <v>107273158</v>
          </cell>
          <cell r="AY854">
            <v>106313774</v>
          </cell>
          <cell r="AZ854">
            <v>24250166</v>
          </cell>
          <cell r="BA854" t="str">
            <v>TEMPR</v>
          </cell>
        </row>
        <row r="855">
          <cell r="A855" t="str">
            <v>250</v>
          </cell>
          <cell r="B855" t="str">
            <v>INGRESOS DE EXPLOTACION</v>
          </cell>
          <cell r="C855" t="str">
            <v>PRODUCTOS NO CLASIFICADOS ENLA</v>
          </cell>
          <cell r="D855" t="str">
            <v>4190113</v>
          </cell>
          <cell r="E855">
            <v>0</v>
          </cell>
          <cell r="F855">
            <v>0</v>
          </cell>
          <cell r="G855">
            <v>0</v>
          </cell>
          <cell r="H855">
            <v>0</v>
          </cell>
          <cell r="I855">
            <v>0</v>
          </cell>
          <cell r="J855">
            <v>0</v>
          </cell>
          <cell r="K855">
            <v>0</v>
          </cell>
          <cell r="L855">
            <v>0</v>
          </cell>
          <cell r="M855">
            <v>0</v>
          </cell>
          <cell r="N855">
            <v>0</v>
          </cell>
          <cell r="O855">
            <v>0</v>
          </cell>
          <cell r="P855">
            <v>0</v>
          </cell>
          <cell r="Q855">
            <v>0</v>
          </cell>
          <cell r="R855">
            <v>0</v>
          </cell>
          <cell r="S855">
            <v>0</v>
          </cell>
          <cell r="T855">
            <v>0</v>
          </cell>
          <cell r="U855">
            <v>0</v>
          </cell>
          <cell r="V855">
            <v>0</v>
          </cell>
          <cell r="W855">
            <v>0</v>
          </cell>
          <cell r="X855">
            <v>0</v>
          </cell>
          <cell r="Y855">
            <v>0</v>
          </cell>
          <cell r="Z855">
            <v>0</v>
          </cell>
          <cell r="AA855">
            <v>0</v>
          </cell>
          <cell r="AB855">
            <v>0</v>
          </cell>
          <cell r="AC855">
            <v>0</v>
          </cell>
          <cell r="AD855">
            <v>0</v>
          </cell>
          <cell r="AE855">
            <v>0</v>
          </cell>
          <cell r="AF855">
            <v>0</v>
          </cell>
          <cell r="AG855">
            <v>0</v>
          </cell>
          <cell r="AH855">
            <v>0</v>
          </cell>
          <cell r="AI855">
            <v>0</v>
          </cell>
          <cell r="AJ855">
            <v>0</v>
          </cell>
          <cell r="AK855">
            <v>0</v>
          </cell>
          <cell r="AL855">
            <v>0</v>
          </cell>
          <cell r="AM855">
            <v>0</v>
          </cell>
          <cell r="AN855">
            <v>0</v>
          </cell>
          <cell r="AO855">
            <v>426462</v>
          </cell>
          <cell r="AP855">
            <v>0</v>
          </cell>
          <cell r="AQ855">
            <v>0</v>
          </cell>
          <cell r="AR855">
            <v>0</v>
          </cell>
          <cell r="AS855">
            <v>0</v>
          </cell>
          <cell r="AT855">
            <v>0</v>
          </cell>
          <cell r="AU855">
            <v>0</v>
          </cell>
          <cell r="AV855">
            <v>0</v>
          </cell>
          <cell r="AW855">
            <v>0</v>
          </cell>
          <cell r="AX855">
            <v>0</v>
          </cell>
          <cell r="AY855">
            <v>0</v>
          </cell>
          <cell r="AZ855">
            <v>0</v>
          </cell>
          <cell r="BA855" t="str">
            <v>TEMPR</v>
          </cell>
        </row>
        <row r="856">
          <cell r="A856" t="str">
            <v>250</v>
          </cell>
          <cell r="B856" t="str">
            <v>INGRESOS DE EXPLOTACION</v>
          </cell>
          <cell r="C856" t="str">
            <v>PRODUCTOS NO CLASIFICADOS EQUI</v>
          </cell>
          <cell r="D856" t="str">
            <v>4190103</v>
          </cell>
          <cell r="E856">
            <v>0</v>
          </cell>
          <cell r="F856">
            <v>0</v>
          </cell>
          <cell r="G856">
            <v>0</v>
          </cell>
          <cell r="H856">
            <v>0</v>
          </cell>
          <cell r="I856">
            <v>0</v>
          </cell>
          <cell r="J856">
            <v>0</v>
          </cell>
          <cell r="K856">
            <v>0</v>
          </cell>
          <cell r="L856">
            <v>0</v>
          </cell>
          <cell r="M856">
            <v>0</v>
          </cell>
          <cell r="N856">
            <v>0</v>
          </cell>
          <cell r="O856">
            <v>0</v>
          </cell>
          <cell r="P856">
            <v>0</v>
          </cell>
          <cell r="Q856">
            <v>0</v>
          </cell>
          <cell r="R856">
            <v>0</v>
          </cell>
          <cell r="S856">
            <v>0</v>
          </cell>
          <cell r="T856">
            <v>0</v>
          </cell>
          <cell r="U856">
            <v>0</v>
          </cell>
          <cell r="V856">
            <v>0</v>
          </cell>
          <cell r="W856">
            <v>0</v>
          </cell>
          <cell r="X856">
            <v>0</v>
          </cell>
          <cell r="Y856">
            <v>0</v>
          </cell>
          <cell r="Z856">
            <v>0</v>
          </cell>
          <cell r="AA856">
            <v>0</v>
          </cell>
          <cell r="AB856">
            <v>0</v>
          </cell>
          <cell r="AC856">
            <v>0</v>
          </cell>
          <cell r="AD856">
            <v>0</v>
          </cell>
          <cell r="AE856">
            <v>0</v>
          </cell>
          <cell r="AF856">
            <v>0</v>
          </cell>
          <cell r="AG856">
            <v>0</v>
          </cell>
          <cell r="AH856">
            <v>0</v>
          </cell>
          <cell r="AI856">
            <v>0</v>
          </cell>
          <cell r="AJ856">
            <v>0</v>
          </cell>
          <cell r="AK856">
            <v>0</v>
          </cell>
          <cell r="AL856">
            <v>0</v>
          </cell>
          <cell r="AM856">
            <v>0</v>
          </cell>
          <cell r="AN856">
            <v>0</v>
          </cell>
          <cell r="AO856">
            <v>6685496</v>
          </cell>
          <cell r="AP856">
            <v>0</v>
          </cell>
          <cell r="AQ856">
            <v>0</v>
          </cell>
          <cell r="AR856">
            <v>0</v>
          </cell>
          <cell r="AS856">
            <v>0</v>
          </cell>
          <cell r="AT856">
            <v>0</v>
          </cell>
          <cell r="AU856">
            <v>0</v>
          </cell>
          <cell r="AV856">
            <v>0</v>
          </cell>
          <cell r="AW856">
            <v>0</v>
          </cell>
          <cell r="AX856">
            <v>0</v>
          </cell>
          <cell r="AY856">
            <v>0</v>
          </cell>
          <cell r="AZ856">
            <v>0</v>
          </cell>
          <cell r="BA856" t="str">
            <v>TEMPR</v>
          </cell>
        </row>
        <row r="857">
          <cell r="A857" t="str">
            <v>250</v>
          </cell>
          <cell r="B857" t="str">
            <v>INGRESOS DE EXPLOTACION</v>
          </cell>
          <cell r="C857" t="str">
            <v>PRODUCTOS NO CLASIFICADOS EQUI</v>
          </cell>
          <cell r="D857" t="str">
            <v>4190114</v>
          </cell>
          <cell r="E857">
            <v>0</v>
          </cell>
          <cell r="F857">
            <v>0</v>
          </cell>
          <cell r="G857">
            <v>0</v>
          </cell>
          <cell r="H857">
            <v>0</v>
          </cell>
          <cell r="I857">
            <v>0</v>
          </cell>
          <cell r="J857">
            <v>0</v>
          </cell>
          <cell r="K857">
            <v>0</v>
          </cell>
          <cell r="L857">
            <v>0</v>
          </cell>
          <cell r="M857">
            <v>0</v>
          </cell>
          <cell r="N857">
            <v>0</v>
          </cell>
          <cell r="O857">
            <v>0</v>
          </cell>
          <cell r="P857">
            <v>0</v>
          </cell>
          <cell r="Q857">
            <v>0</v>
          </cell>
          <cell r="R857">
            <v>0</v>
          </cell>
          <cell r="S857">
            <v>0</v>
          </cell>
          <cell r="T857">
            <v>0</v>
          </cell>
          <cell r="U857">
            <v>0</v>
          </cell>
          <cell r="V857">
            <v>0</v>
          </cell>
          <cell r="W857">
            <v>0</v>
          </cell>
          <cell r="X857">
            <v>0</v>
          </cell>
          <cell r="Y857">
            <v>0</v>
          </cell>
          <cell r="Z857">
            <v>0</v>
          </cell>
          <cell r="AA857">
            <v>0</v>
          </cell>
          <cell r="AB857">
            <v>0</v>
          </cell>
          <cell r="AC857">
            <v>0</v>
          </cell>
          <cell r="AD857">
            <v>0</v>
          </cell>
          <cell r="AE857">
            <v>0</v>
          </cell>
          <cell r="AF857">
            <v>0</v>
          </cell>
          <cell r="AG857">
            <v>0</v>
          </cell>
          <cell r="AH857">
            <v>0</v>
          </cell>
          <cell r="AI857">
            <v>0</v>
          </cell>
          <cell r="AJ857">
            <v>0</v>
          </cell>
          <cell r="AK857">
            <v>0</v>
          </cell>
          <cell r="AL857">
            <v>0</v>
          </cell>
          <cell r="AM857">
            <v>0</v>
          </cell>
          <cell r="AN857">
            <v>0</v>
          </cell>
          <cell r="AO857">
            <v>958372</v>
          </cell>
          <cell r="AP857">
            <v>0</v>
          </cell>
          <cell r="AQ857">
            <v>0</v>
          </cell>
          <cell r="AR857">
            <v>0</v>
          </cell>
          <cell r="AS857">
            <v>0</v>
          </cell>
          <cell r="AT857">
            <v>0</v>
          </cell>
          <cell r="AU857">
            <v>0</v>
          </cell>
          <cell r="AV857">
            <v>0</v>
          </cell>
          <cell r="AW857">
            <v>0</v>
          </cell>
          <cell r="AX857">
            <v>0</v>
          </cell>
          <cell r="AY857">
            <v>0</v>
          </cell>
          <cell r="AZ857">
            <v>0</v>
          </cell>
          <cell r="BA857" t="str">
            <v>TEMPR</v>
          </cell>
        </row>
        <row r="858">
          <cell r="A858" t="str">
            <v>250</v>
          </cell>
          <cell r="B858" t="str">
            <v>INGRESOS DE EXPLOTACION</v>
          </cell>
          <cell r="C858" t="str">
            <v>PRODUCTOS NO CLASIFICADOS EQUI</v>
          </cell>
          <cell r="D858" t="str">
            <v>4190117</v>
          </cell>
          <cell r="E858">
            <v>95723</v>
          </cell>
          <cell r="F858">
            <v>95599</v>
          </cell>
          <cell r="G858">
            <v>0</v>
          </cell>
          <cell r="H858">
            <v>0</v>
          </cell>
          <cell r="I858">
            <v>0</v>
          </cell>
          <cell r="J858">
            <v>0</v>
          </cell>
          <cell r="K858">
            <v>0</v>
          </cell>
          <cell r="L858">
            <v>0</v>
          </cell>
          <cell r="M858">
            <v>0</v>
          </cell>
          <cell r="N858">
            <v>0</v>
          </cell>
          <cell r="O858">
            <v>0</v>
          </cell>
          <cell r="P858">
            <v>0</v>
          </cell>
          <cell r="Q858">
            <v>0</v>
          </cell>
          <cell r="R858">
            <v>0</v>
          </cell>
          <cell r="S858">
            <v>0</v>
          </cell>
          <cell r="T858">
            <v>0</v>
          </cell>
          <cell r="U858">
            <v>0</v>
          </cell>
          <cell r="V858">
            <v>0</v>
          </cell>
          <cell r="W858">
            <v>0</v>
          </cell>
          <cell r="X858">
            <v>0</v>
          </cell>
          <cell r="Y858">
            <v>0</v>
          </cell>
          <cell r="Z858">
            <v>0</v>
          </cell>
          <cell r="AA858">
            <v>0</v>
          </cell>
          <cell r="AB858">
            <v>0</v>
          </cell>
          <cell r="AC858">
            <v>0</v>
          </cell>
          <cell r="AD858">
            <v>0</v>
          </cell>
          <cell r="AE858">
            <v>0</v>
          </cell>
          <cell r="AF858">
            <v>0</v>
          </cell>
          <cell r="AG858">
            <v>0</v>
          </cell>
          <cell r="AH858">
            <v>0</v>
          </cell>
          <cell r="AI858">
            <v>0</v>
          </cell>
          <cell r="AJ858">
            <v>0</v>
          </cell>
          <cell r="AK858">
            <v>0</v>
          </cell>
          <cell r="AL858">
            <v>0</v>
          </cell>
          <cell r="AM858">
            <v>0</v>
          </cell>
          <cell r="AN858">
            <v>0</v>
          </cell>
          <cell r="AO858">
            <v>551850</v>
          </cell>
          <cell r="AP858">
            <v>971474</v>
          </cell>
          <cell r="AQ858">
            <v>911460</v>
          </cell>
          <cell r="AR858">
            <v>283622</v>
          </cell>
          <cell r="AS858">
            <v>1314442</v>
          </cell>
          <cell r="AT858">
            <v>1390656</v>
          </cell>
          <cell r="AU858">
            <v>323132</v>
          </cell>
          <cell r="AV858">
            <v>356658</v>
          </cell>
          <cell r="AW858">
            <v>386852</v>
          </cell>
          <cell r="AX858">
            <v>636776</v>
          </cell>
          <cell r="AY858">
            <v>281788</v>
          </cell>
          <cell r="AZ858">
            <v>191744</v>
          </cell>
          <cell r="BA858" t="str">
            <v>TEMPR</v>
          </cell>
        </row>
        <row r="859">
          <cell r="A859" t="str">
            <v>250</v>
          </cell>
          <cell r="B859" t="str">
            <v>INGRESOS DE EXPLOTACION</v>
          </cell>
          <cell r="C859" t="str">
            <v>PRODUCTOS NO CLASIFICADOS FACT</v>
          </cell>
          <cell r="D859" t="str">
            <v>4190140</v>
          </cell>
          <cell r="E859">
            <v>1145423952</v>
          </cell>
          <cell r="F859">
            <v>1470741951</v>
          </cell>
          <cell r="G859">
            <v>0</v>
          </cell>
          <cell r="H859">
            <v>0</v>
          </cell>
          <cell r="I859">
            <v>0</v>
          </cell>
          <cell r="J859">
            <v>0</v>
          </cell>
          <cell r="K859">
            <v>0</v>
          </cell>
          <cell r="L859">
            <v>0</v>
          </cell>
          <cell r="M859">
            <v>0</v>
          </cell>
          <cell r="N859">
            <v>0</v>
          </cell>
          <cell r="O859">
            <v>0</v>
          </cell>
          <cell r="P859">
            <v>0</v>
          </cell>
          <cell r="Q859">
            <v>0</v>
          </cell>
          <cell r="R859">
            <v>0</v>
          </cell>
          <cell r="S859">
            <v>0</v>
          </cell>
          <cell r="T859">
            <v>0</v>
          </cell>
          <cell r="U859">
            <v>0</v>
          </cell>
          <cell r="V859">
            <v>0</v>
          </cell>
          <cell r="W859">
            <v>0</v>
          </cell>
          <cell r="X859">
            <v>0</v>
          </cell>
          <cell r="Y859">
            <v>0</v>
          </cell>
          <cell r="Z859">
            <v>0</v>
          </cell>
          <cell r="AA859">
            <v>0</v>
          </cell>
          <cell r="AB859">
            <v>0</v>
          </cell>
          <cell r="AC859">
            <v>0</v>
          </cell>
          <cell r="AD859">
            <v>0</v>
          </cell>
          <cell r="AE859">
            <v>0</v>
          </cell>
          <cell r="AF859">
            <v>0</v>
          </cell>
          <cell r="AG859">
            <v>0</v>
          </cell>
          <cell r="AH859">
            <v>0</v>
          </cell>
          <cell r="AI859">
            <v>0</v>
          </cell>
          <cell r="AJ859">
            <v>0</v>
          </cell>
          <cell r="AK859">
            <v>0</v>
          </cell>
          <cell r="AL859">
            <v>0</v>
          </cell>
          <cell r="AM859">
            <v>0</v>
          </cell>
          <cell r="AN859">
            <v>0</v>
          </cell>
          <cell r="AO859">
            <v>434778224</v>
          </cell>
          <cell r="AP859">
            <v>741570802</v>
          </cell>
          <cell r="AQ859">
            <v>894318242</v>
          </cell>
          <cell r="AR859">
            <v>1185353620</v>
          </cell>
          <cell r="AS859">
            <v>1090513166</v>
          </cell>
          <cell r="AT859">
            <v>2393405004</v>
          </cell>
          <cell r="AU859">
            <v>1632731912</v>
          </cell>
          <cell r="AV859">
            <v>1665163954</v>
          </cell>
          <cell r="AW859">
            <v>2094841128</v>
          </cell>
          <cell r="AX859">
            <v>2183356732</v>
          </cell>
          <cell r="AY859">
            <v>2304334006</v>
          </cell>
          <cell r="AZ859">
            <v>3939645880</v>
          </cell>
          <cell r="BA859" t="str">
            <v>TEMPR</v>
          </cell>
        </row>
        <row r="860">
          <cell r="A860" t="str">
            <v>250</v>
          </cell>
          <cell r="B860" t="str">
            <v>INGRESOS DE EXPLOTACION</v>
          </cell>
          <cell r="C860" t="str">
            <v>PRODUCTOS NO CLASIFICADOS INTE</v>
          </cell>
          <cell r="D860" t="str">
            <v>4190142</v>
          </cell>
          <cell r="E860">
            <v>0</v>
          </cell>
          <cell r="F860">
            <v>0</v>
          </cell>
          <cell r="G860">
            <v>0</v>
          </cell>
          <cell r="H860">
            <v>0</v>
          </cell>
          <cell r="I860">
            <v>0</v>
          </cell>
          <cell r="J860">
            <v>0</v>
          </cell>
          <cell r="K860">
            <v>0</v>
          </cell>
          <cell r="L860">
            <v>0</v>
          </cell>
          <cell r="M860">
            <v>0</v>
          </cell>
          <cell r="N860">
            <v>0</v>
          </cell>
          <cell r="O860">
            <v>0</v>
          </cell>
          <cell r="P860">
            <v>0</v>
          </cell>
          <cell r="Q860">
            <v>0</v>
          </cell>
          <cell r="R860">
            <v>0</v>
          </cell>
          <cell r="S860">
            <v>0</v>
          </cell>
          <cell r="T860">
            <v>0</v>
          </cell>
          <cell r="U860">
            <v>0</v>
          </cell>
          <cell r="V860">
            <v>0</v>
          </cell>
          <cell r="W860">
            <v>0</v>
          </cell>
          <cell r="X860">
            <v>0</v>
          </cell>
          <cell r="Y860">
            <v>0</v>
          </cell>
          <cell r="Z860">
            <v>0</v>
          </cell>
          <cell r="AA860">
            <v>0</v>
          </cell>
          <cell r="AB860">
            <v>0</v>
          </cell>
          <cell r="AC860">
            <v>0</v>
          </cell>
          <cell r="AD860">
            <v>0</v>
          </cell>
          <cell r="AE860">
            <v>0</v>
          </cell>
          <cell r="AF860">
            <v>0</v>
          </cell>
          <cell r="AG860">
            <v>0</v>
          </cell>
          <cell r="AH860">
            <v>0</v>
          </cell>
          <cell r="AI860">
            <v>0</v>
          </cell>
          <cell r="AJ860">
            <v>0</v>
          </cell>
          <cell r="AK860">
            <v>0</v>
          </cell>
          <cell r="AL860">
            <v>0</v>
          </cell>
          <cell r="AM860">
            <v>0</v>
          </cell>
          <cell r="AN860">
            <v>0</v>
          </cell>
          <cell r="AO860">
            <v>2617348</v>
          </cell>
          <cell r="AP860">
            <v>519310</v>
          </cell>
          <cell r="AQ860">
            <v>2044502</v>
          </cell>
          <cell r="AR860">
            <v>-559120</v>
          </cell>
          <cell r="AS860">
            <v>0</v>
          </cell>
          <cell r="AT860">
            <v>0</v>
          </cell>
          <cell r="AU860">
            <v>42124</v>
          </cell>
          <cell r="AV860">
            <v>233898</v>
          </cell>
          <cell r="AW860">
            <v>0</v>
          </cell>
          <cell r="AX860">
            <v>0</v>
          </cell>
          <cell r="AY860">
            <v>0</v>
          </cell>
          <cell r="AZ860">
            <v>0</v>
          </cell>
          <cell r="BA860" t="str">
            <v>TEMPR</v>
          </cell>
        </row>
        <row r="861">
          <cell r="A861" t="str">
            <v>250</v>
          </cell>
          <cell r="B861" t="str">
            <v>INGRESOS DE EXPLOTACION</v>
          </cell>
          <cell r="C861" t="str">
            <v>PRODUCTOS NO CLASIFICADOS INTE</v>
          </cell>
          <cell r="D861" t="str">
            <v>4190143</v>
          </cell>
          <cell r="E861">
            <v>0</v>
          </cell>
          <cell r="F861">
            <v>0</v>
          </cell>
          <cell r="G861">
            <v>0</v>
          </cell>
          <cell r="H861">
            <v>0</v>
          </cell>
          <cell r="I861">
            <v>0</v>
          </cell>
          <cell r="J861">
            <v>0</v>
          </cell>
          <cell r="K861">
            <v>0</v>
          </cell>
          <cell r="L861">
            <v>0</v>
          </cell>
          <cell r="M861">
            <v>0</v>
          </cell>
          <cell r="N861">
            <v>0</v>
          </cell>
          <cell r="O861">
            <v>0</v>
          </cell>
          <cell r="P861">
            <v>0</v>
          </cell>
          <cell r="Q861">
            <v>0</v>
          </cell>
          <cell r="R861">
            <v>0</v>
          </cell>
          <cell r="S861">
            <v>0</v>
          </cell>
          <cell r="T861">
            <v>0</v>
          </cell>
          <cell r="U861">
            <v>0</v>
          </cell>
          <cell r="V861">
            <v>0</v>
          </cell>
          <cell r="W861">
            <v>0</v>
          </cell>
          <cell r="X861">
            <v>0</v>
          </cell>
          <cell r="Y861">
            <v>0</v>
          </cell>
          <cell r="Z861">
            <v>0</v>
          </cell>
          <cell r="AA861">
            <v>0</v>
          </cell>
          <cell r="AB861">
            <v>0</v>
          </cell>
          <cell r="AC861">
            <v>0</v>
          </cell>
          <cell r="AD861">
            <v>0</v>
          </cell>
          <cell r="AE861">
            <v>0</v>
          </cell>
          <cell r="AF861">
            <v>0</v>
          </cell>
          <cell r="AG861">
            <v>0</v>
          </cell>
          <cell r="AH861">
            <v>0</v>
          </cell>
          <cell r="AI861">
            <v>0</v>
          </cell>
          <cell r="AJ861">
            <v>0</v>
          </cell>
          <cell r="AK861">
            <v>0</v>
          </cell>
          <cell r="AL861">
            <v>0</v>
          </cell>
          <cell r="AM861">
            <v>0</v>
          </cell>
          <cell r="AN861">
            <v>0</v>
          </cell>
          <cell r="AO861">
            <v>0</v>
          </cell>
          <cell r="AP861">
            <v>0</v>
          </cell>
          <cell r="AQ861">
            <v>0</v>
          </cell>
          <cell r="AR861">
            <v>0</v>
          </cell>
          <cell r="AS861">
            <v>0</v>
          </cell>
          <cell r="AT861">
            <v>0</v>
          </cell>
          <cell r="AU861">
            <v>681192</v>
          </cell>
          <cell r="AV861">
            <v>-681192</v>
          </cell>
          <cell r="AW861">
            <v>0</v>
          </cell>
          <cell r="AX861">
            <v>0</v>
          </cell>
          <cell r="AY861">
            <v>0</v>
          </cell>
          <cell r="AZ861">
            <v>0</v>
          </cell>
          <cell r="BA861" t="str">
            <v>TEMPR</v>
          </cell>
        </row>
        <row r="862">
          <cell r="A862" t="str">
            <v>250</v>
          </cell>
          <cell r="B862" t="str">
            <v>INGRESOS DE EXPLOTACION</v>
          </cell>
          <cell r="C862" t="str">
            <v>PRODUCTOS NO CLASIFICADOS OTRO</v>
          </cell>
          <cell r="D862" t="str">
            <v>4190201</v>
          </cell>
          <cell r="E862">
            <v>1927288</v>
          </cell>
          <cell r="F862">
            <v>1925104</v>
          </cell>
          <cell r="G862">
            <v>0</v>
          </cell>
          <cell r="H862">
            <v>0</v>
          </cell>
          <cell r="I862">
            <v>0</v>
          </cell>
          <cell r="J862">
            <v>0</v>
          </cell>
          <cell r="K862">
            <v>0</v>
          </cell>
          <cell r="L862">
            <v>0</v>
          </cell>
          <cell r="M862">
            <v>0</v>
          </cell>
          <cell r="N862">
            <v>0</v>
          </cell>
          <cell r="O862">
            <v>0</v>
          </cell>
          <cell r="P862">
            <v>0</v>
          </cell>
          <cell r="Q862">
            <v>0</v>
          </cell>
          <cell r="R862">
            <v>0</v>
          </cell>
          <cell r="S862">
            <v>0</v>
          </cell>
          <cell r="T862">
            <v>0</v>
          </cell>
          <cell r="U862">
            <v>0</v>
          </cell>
          <cell r="V862">
            <v>0</v>
          </cell>
          <cell r="W862">
            <v>0</v>
          </cell>
          <cell r="X862">
            <v>0</v>
          </cell>
          <cell r="Y862">
            <v>0</v>
          </cell>
          <cell r="Z862">
            <v>0</v>
          </cell>
          <cell r="AA862">
            <v>0</v>
          </cell>
          <cell r="AB862">
            <v>0</v>
          </cell>
          <cell r="AC862">
            <v>0</v>
          </cell>
          <cell r="AD862">
            <v>0</v>
          </cell>
          <cell r="AE862">
            <v>0</v>
          </cell>
          <cell r="AF862">
            <v>0</v>
          </cell>
          <cell r="AG862">
            <v>0</v>
          </cell>
          <cell r="AH862">
            <v>0</v>
          </cell>
          <cell r="AI862">
            <v>0</v>
          </cell>
          <cell r="AJ862">
            <v>0</v>
          </cell>
          <cell r="AK862">
            <v>0</v>
          </cell>
          <cell r="AL862">
            <v>0</v>
          </cell>
          <cell r="AM862">
            <v>0</v>
          </cell>
          <cell r="AN862">
            <v>0</v>
          </cell>
          <cell r="AO862">
            <v>0</v>
          </cell>
          <cell r="AP862">
            <v>0</v>
          </cell>
          <cell r="AQ862">
            <v>0</v>
          </cell>
          <cell r="AR862">
            <v>0</v>
          </cell>
          <cell r="AS862">
            <v>0</v>
          </cell>
          <cell r="AT862">
            <v>0</v>
          </cell>
          <cell r="AU862">
            <v>0</v>
          </cell>
          <cell r="AV862">
            <v>0</v>
          </cell>
          <cell r="AW862">
            <v>3798342</v>
          </cell>
          <cell r="AX862">
            <v>3805412</v>
          </cell>
          <cell r="AY862">
            <v>4096128</v>
          </cell>
          <cell r="AZ862">
            <v>3852226</v>
          </cell>
          <cell r="BA862" t="str">
            <v>TEMPR</v>
          </cell>
        </row>
        <row r="863">
          <cell r="A863" t="str">
            <v>250</v>
          </cell>
          <cell r="B863" t="str">
            <v>INGRESOS DE EXPLOTACION</v>
          </cell>
          <cell r="C863" t="str">
            <v>PRODUCTOS NO CLASIFICADOS PROY</v>
          </cell>
          <cell r="D863" t="str">
            <v>4190101</v>
          </cell>
          <cell r="E863">
            <v>2832239295</v>
          </cell>
          <cell r="F863">
            <v>2877453479</v>
          </cell>
          <cell r="G863">
            <v>0</v>
          </cell>
          <cell r="H863">
            <v>0</v>
          </cell>
          <cell r="I863">
            <v>0</v>
          </cell>
          <cell r="J863">
            <v>0</v>
          </cell>
          <cell r="K863">
            <v>0</v>
          </cell>
          <cell r="L863">
            <v>0</v>
          </cell>
          <cell r="M863">
            <v>0</v>
          </cell>
          <cell r="N863">
            <v>0</v>
          </cell>
          <cell r="O863">
            <v>0</v>
          </cell>
          <cell r="P863">
            <v>0</v>
          </cell>
          <cell r="Q863">
            <v>0</v>
          </cell>
          <cell r="R863">
            <v>0</v>
          </cell>
          <cell r="S863">
            <v>0</v>
          </cell>
          <cell r="T863">
            <v>0</v>
          </cell>
          <cell r="U863">
            <v>0</v>
          </cell>
          <cell r="V863">
            <v>0</v>
          </cell>
          <cell r="W863">
            <v>0</v>
          </cell>
          <cell r="X863">
            <v>0</v>
          </cell>
          <cell r="Y863">
            <v>0</v>
          </cell>
          <cell r="Z863">
            <v>0</v>
          </cell>
          <cell r="AA863">
            <v>0</v>
          </cell>
          <cell r="AB863">
            <v>0</v>
          </cell>
          <cell r="AC863">
            <v>0</v>
          </cell>
          <cell r="AD863">
            <v>0</v>
          </cell>
          <cell r="AE863">
            <v>0</v>
          </cell>
          <cell r="AF863">
            <v>0</v>
          </cell>
          <cell r="AG863">
            <v>0</v>
          </cell>
          <cell r="AH863">
            <v>0</v>
          </cell>
          <cell r="AI863">
            <v>0</v>
          </cell>
          <cell r="AJ863">
            <v>0</v>
          </cell>
          <cell r="AK863">
            <v>0</v>
          </cell>
          <cell r="AL863">
            <v>0</v>
          </cell>
          <cell r="AM863">
            <v>0</v>
          </cell>
          <cell r="AN863">
            <v>0</v>
          </cell>
          <cell r="AO863">
            <v>7051243746</v>
          </cell>
          <cell r="AP863">
            <v>6438153476</v>
          </cell>
          <cell r="AQ863">
            <v>7617928770</v>
          </cell>
          <cell r="AR863">
            <v>6892103892</v>
          </cell>
          <cell r="AS863">
            <v>6877624322</v>
          </cell>
          <cell r="AT863">
            <v>7124251704</v>
          </cell>
          <cell r="AU863">
            <v>6500728010</v>
          </cell>
          <cell r="AV863">
            <v>6455305340</v>
          </cell>
          <cell r="AW863">
            <v>6553686094</v>
          </cell>
          <cell r="AX863">
            <v>7756034136</v>
          </cell>
          <cell r="AY863">
            <v>5823657882</v>
          </cell>
          <cell r="AZ863">
            <v>7800473490</v>
          </cell>
          <cell r="BA863" t="str">
            <v>TEMPR</v>
          </cell>
        </row>
        <row r="864">
          <cell r="A864" t="str">
            <v>250</v>
          </cell>
          <cell r="B864" t="str">
            <v>INGRESOS DE EXPLOTACION</v>
          </cell>
          <cell r="C864" t="str">
            <v>PRODUCTOS NO CLASIFICADOS RDSI</v>
          </cell>
          <cell r="D864" t="str">
            <v>4190152</v>
          </cell>
          <cell r="E864">
            <v>0</v>
          </cell>
          <cell r="F864">
            <v>0</v>
          </cell>
          <cell r="G864">
            <v>0</v>
          </cell>
          <cell r="H864">
            <v>0</v>
          </cell>
          <cell r="I864">
            <v>0</v>
          </cell>
          <cell r="J864">
            <v>0</v>
          </cell>
          <cell r="K864">
            <v>0</v>
          </cell>
          <cell r="L864">
            <v>0</v>
          </cell>
          <cell r="M864">
            <v>0</v>
          </cell>
          <cell r="N864">
            <v>0</v>
          </cell>
          <cell r="O864">
            <v>0</v>
          </cell>
          <cell r="P864">
            <v>0</v>
          </cell>
          <cell r="Q864">
            <v>0</v>
          </cell>
          <cell r="R864">
            <v>0</v>
          </cell>
          <cell r="S864">
            <v>0</v>
          </cell>
          <cell r="T864">
            <v>0</v>
          </cell>
          <cell r="U864">
            <v>0</v>
          </cell>
          <cell r="V864">
            <v>0</v>
          </cell>
          <cell r="W864">
            <v>0</v>
          </cell>
          <cell r="X864">
            <v>0</v>
          </cell>
          <cell r="Y864">
            <v>0</v>
          </cell>
          <cell r="Z864">
            <v>0</v>
          </cell>
          <cell r="AA864">
            <v>0</v>
          </cell>
          <cell r="AB864">
            <v>0</v>
          </cell>
          <cell r="AC864">
            <v>0</v>
          </cell>
          <cell r="AD864">
            <v>0</v>
          </cell>
          <cell r="AE864">
            <v>0</v>
          </cell>
          <cell r="AF864">
            <v>0</v>
          </cell>
          <cell r="AG864">
            <v>0</v>
          </cell>
          <cell r="AH864">
            <v>0</v>
          </cell>
          <cell r="AI864">
            <v>0</v>
          </cell>
          <cell r="AJ864">
            <v>0</v>
          </cell>
          <cell r="AK864">
            <v>0</v>
          </cell>
          <cell r="AL864">
            <v>0</v>
          </cell>
          <cell r="AM864">
            <v>0</v>
          </cell>
          <cell r="AN864">
            <v>0</v>
          </cell>
          <cell r="AO864">
            <v>30960</v>
          </cell>
          <cell r="AP864">
            <v>0</v>
          </cell>
          <cell r="AQ864">
            <v>0</v>
          </cell>
          <cell r="AR864">
            <v>0</v>
          </cell>
          <cell r="AS864">
            <v>0</v>
          </cell>
          <cell r="AT864">
            <v>0</v>
          </cell>
          <cell r="AU864">
            <v>0</v>
          </cell>
          <cell r="AV864">
            <v>0</v>
          </cell>
          <cell r="AW864">
            <v>0</v>
          </cell>
          <cell r="AX864">
            <v>0</v>
          </cell>
          <cell r="AY864">
            <v>0</v>
          </cell>
          <cell r="AZ864">
            <v>0</v>
          </cell>
          <cell r="BA864" t="str">
            <v>TEMPR</v>
          </cell>
        </row>
        <row r="865">
          <cell r="A865" t="str">
            <v>250</v>
          </cell>
          <cell r="B865" t="str">
            <v>INGRESOS DE EXPLOTACION</v>
          </cell>
          <cell r="C865" t="str">
            <v>PRODUCTOS NO CLASIFICADOS SERV</v>
          </cell>
          <cell r="D865" t="str">
            <v>4190131</v>
          </cell>
          <cell r="E865">
            <v>0</v>
          </cell>
          <cell r="F865">
            <v>0</v>
          </cell>
          <cell r="G865">
            <v>0</v>
          </cell>
          <cell r="H865">
            <v>0</v>
          </cell>
          <cell r="I865">
            <v>0</v>
          </cell>
          <cell r="J865">
            <v>0</v>
          </cell>
          <cell r="K865">
            <v>0</v>
          </cell>
          <cell r="L865">
            <v>0</v>
          </cell>
          <cell r="M865">
            <v>0</v>
          </cell>
          <cell r="N865">
            <v>0</v>
          </cell>
          <cell r="O865">
            <v>0</v>
          </cell>
          <cell r="P865">
            <v>0</v>
          </cell>
          <cell r="Q865">
            <v>0</v>
          </cell>
          <cell r="R865">
            <v>0</v>
          </cell>
          <cell r="S865">
            <v>0</v>
          </cell>
          <cell r="T865">
            <v>0</v>
          </cell>
          <cell r="U865">
            <v>0</v>
          </cell>
          <cell r="V865">
            <v>0</v>
          </cell>
          <cell r="W865">
            <v>0</v>
          </cell>
          <cell r="X865">
            <v>0</v>
          </cell>
          <cell r="Y865">
            <v>0</v>
          </cell>
          <cell r="Z865">
            <v>0</v>
          </cell>
          <cell r="AA865">
            <v>0</v>
          </cell>
          <cell r="AB865">
            <v>0</v>
          </cell>
          <cell r="AC865">
            <v>0</v>
          </cell>
          <cell r="AD865">
            <v>0</v>
          </cell>
          <cell r="AE865">
            <v>0</v>
          </cell>
          <cell r="AF865">
            <v>0</v>
          </cell>
          <cell r="AG865">
            <v>0</v>
          </cell>
          <cell r="AH865">
            <v>0</v>
          </cell>
          <cell r="AI865">
            <v>0</v>
          </cell>
          <cell r="AJ865">
            <v>0</v>
          </cell>
          <cell r="AK865">
            <v>0</v>
          </cell>
          <cell r="AL865">
            <v>0</v>
          </cell>
          <cell r="AM865">
            <v>0</v>
          </cell>
          <cell r="AN865">
            <v>0</v>
          </cell>
          <cell r="AO865">
            <v>6595928</v>
          </cell>
          <cell r="AP865">
            <v>0</v>
          </cell>
          <cell r="AQ865">
            <v>0</v>
          </cell>
          <cell r="AR865">
            <v>-1358356</v>
          </cell>
          <cell r="AS865">
            <v>-726880</v>
          </cell>
          <cell r="AT865">
            <v>0</v>
          </cell>
          <cell r="AU865">
            <v>0</v>
          </cell>
          <cell r="AV865">
            <v>0</v>
          </cell>
          <cell r="AW865">
            <v>0</v>
          </cell>
          <cell r="AX865">
            <v>0</v>
          </cell>
          <cell r="AY865">
            <v>0</v>
          </cell>
          <cell r="AZ865">
            <v>0</v>
          </cell>
          <cell r="BA865" t="str">
            <v>TEMPR</v>
          </cell>
        </row>
        <row r="866">
          <cell r="A866" t="str">
            <v>250</v>
          </cell>
          <cell r="B866" t="str">
            <v>INGRESOS DE EXPLOTACION</v>
          </cell>
          <cell r="C866" t="str">
            <v>PRODUCTOS NO CLASIFICADOS SIST</v>
          </cell>
          <cell r="D866" t="str">
            <v>4190110</v>
          </cell>
          <cell r="E866">
            <v>0</v>
          </cell>
          <cell r="F866">
            <v>0</v>
          </cell>
          <cell r="G866">
            <v>0</v>
          </cell>
          <cell r="H866">
            <v>0</v>
          </cell>
          <cell r="I866">
            <v>0</v>
          </cell>
          <cell r="J866">
            <v>0</v>
          </cell>
          <cell r="K866">
            <v>0</v>
          </cell>
          <cell r="L866">
            <v>0</v>
          </cell>
          <cell r="M866">
            <v>0</v>
          </cell>
          <cell r="N866">
            <v>0</v>
          </cell>
          <cell r="O866">
            <v>0</v>
          </cell>
          <cell r="P866">
            <v>0</v>
          </cell>
          <cell r="Q866">
            <v>0</v>
          </cell>
          <cell r="R866">
            <v>0</v>
          </cell>
          <cell r="S866">
            <v>0</v>
          </cell>
          <cell r="T866">
            <v>0</v>
          </cell>
          <cell r="U866">
            <v>0</v>
          </cell>
          <cell r="V866">
            <v>0</v>
          </cell>
          <cell r="W866">
            <v>0</v>
          </cell>
          <cell r="X866">
            <v>0</v>
          </cell>
          <cell r="Y866">
            <v>0</v>
          </cell>
          <cell r="Z866">
            <v>0</v>
          </cell>
          <cell r="AA866">
            <v>0</v>
          </cell>
          <cell r="AB866">
            <v>0</v>
          </cell>
          <cell r="AC866">
            <v>0</v>
          </cell>
          <cell r="AD866">
            <v>0</v>
          </cell>
          <cell r="AE866">
            <v>0</v>
          </cell>
          <cell r="AF866">
            <v>0</v>
          </cell>
          <cell r="AG866">
            <v>0</v>
          </cell>
          <cell r="AH866">
            <v>0</v>
          </cell>
          <cell r="AI866">
            <v>0</v>
          </cell>
          <cell r="AJ866">
            <v>0</v>
          </cell>
          <cell r="AK866">
            <v>0</v>
          </cell>
          <cell r="AL866">
            <v>0</v>
          </cell>
          <cell r="AM866">
            <v>0</v>
          </cell>
          <cell r="AN866">
            <v>0</v>
          </cell>
          <cell r="AO866">
            <v>5813166</v>
          </cell>
          <cell r="AP866">
            <v>0</v>
          </cell>
          <cell r="AQ866">
            <v>0</v>
          </cell>
          <cell r="AR866">
            <v>-187326</v>
          </cell>
          <cell r="AS866">
            <v>0</v>
          </cell>
          <cell r="AT866">
            <v>0</v>
          </cell>
          <cell r="AU866">
            <v>0</v>
          </cell>
          <cell r="AV866">
            <v>0</v>
          </cell>
          <cell r="AW866">
            <v>0</v>
          </cell>
          <cell r="AX866">
            <v>0</v>
          </cell>
          <cell r="AY866">
            <v>0</v>
          </cell>
          <cell r="AZ866">
            <v>0</v>
          </cell>
          <cell r="BA866" t="str">
            <v>TEMPR</v>
          </cell>
        </row>
        <row r="867">
          <cell r="A867" t="str">
            <v>250</v>
          </cell>
          <cell r="B867" t="str">
            <v>INGRESOS DE EXPLOTACION</v>
          </cell>
          <cell r="C867" t="str">
            <v>PRODUCTOS NO CLASIFICADOS SIST</v>
          </cell>
          <cell r="D867" t="str">
            <v>4190136</v>
          </cell>
          <cell r="E867">
            <v>0</v>
          </cell>
          <cell r="F867">
            <v>0</v>
          </cell>
          <cell r="G867">
            <v>0</v>
          </cell>
          <cell r="H867">
            <v>0</v>
          </cell>
          <cell r="I867">
            <v>0</v>
          </cell>
          <cell r="J867">
            <v>0</v>
          </cell>
          <cell r="K867">
            <v>0</v>
          </cell>
          <cell r="L867">
            <v>0</v>
          </cell>
          <cell r="M867">
            <v>0</v>
          </cell>
          <cell r="N867">
            <v>0</v>
          </cell>
          <cell r="O867">
            <v>0</v>
          </cell>
          <cell r="P867">
            <v>0</v>
          </cell>
          <cell r="Q867">
            <v>0</v>
          </cell>
          <cell r="R867">
            <v>0</v>
          </cell>
          <cell r="S867">
            <v>0</v>
          </cell>
          <cell r="T867">
            <v>0</v>
          </cell>
          <cell r="U867">
            <v>0</v>
          </cell>
          <cell r="V867">
            <v>0</v>
          </cell>
          <cell r="W867">
            <v>0</v>
          </cell>
          <cell r="X867">
            <v>0</v>
          </cell>
          <cell r="Y867">
            <v>0</v>
          </cell>
          <cell r="Z867">
            <v>0</v>
          </cell>
          <cell r="AA867">
            <v>0</v>
          </cell>
          <cell r="AB867">
            <v>0</v>
          </cell>
          <cell r="AC867">
            <v>0</v>
          </cell>
          <cell r="AD867">
            <v>0</v>
          </cell>
          <cell r="AE867">
            <v>0</v>
          </cell>
          <cell r="AF867">
            <v>0</v>
          </cell>
          <cell r="AG867">
            <v>0</v>
          </cell>
          <cell r="AH867">
            <v>0</v>
          </cell>
          <cell r="AI867">
            <v>0</v>
          </cell>
          <cell r="AJ867">
            <v>0</v>
          </cell>
          <cell r="AK867">
            <v>0</v>
          </cell>
          <cell r="AL867">
            <v>0</v>
          </cell>
          <cell r="AM867">
            <v>0</v>
          </cell>
          <cell r="AN867">
            <v>0</v>
          </cell>
          <cell r="AO867">
            <v>65356298</v>
          </cell>
          <cell r="AP867">
            <v>0</v>
          </cell>
          <cell r="AQ867">
            <v>-1958560</v>
          </cell>
          <cell r="AR867">
            <v>-2685310</v>
          </cell>
          <cell r="AS867">
            <v>0</v>
          </cell>
          <cell r="AT867">
            <v>0</v>
          </cell>
          <cell r="AU867">
            <v>0</v>
          </cell>
          <cell r="AV867">
            <v>0</v>
          </cell>
          <cell r="AW867">
            <v>0</v>
          </cell>
          <cell r="AX867">
            <v>-142978</v>
          </cell>
          <cell r="AY867">
            <v>0</v>
          </cell>
          <cell r="AZ867">
            <v>0</v>
          </cell>
          <cell r="BA867" t="str">
            <v>TEMPR</v>
          </cell>
        </row>
        <row r="868">
          <cell r="A868" t="str">
            <v>250</v>
          </cell>
          <cell r="B868" t="str">
            <v>INGRESOS DE EXPLOTACION</v>
          </cell>
          <cell r="C868" t="str">
            <v>PRODUCTOS NO CLASIFICADOS SOFT</v>
          </cell>
          <cell r="D868" t="str">
            <v>4190108</v>
          </cell>
          <cell r="E868">
            <v>0</v>
          </cell>
          <cell r="F868">
            <v>-167742</v>
          </cell>
          <cell r="G868">
            <v>0</v>
          </cell>
          <cell r="H868">
            <v>0</v>
          </cell>
          <cell r="I868">
            <v>0</v>
          </cell>
          <cell r="J868">
            <v>0</v>
          </cell>
          <cell r="K868">
            <v>0</v>
          </cell>
          <cell r="L868">
            <v>0</v>
          </cell>
          <cell r="M868">
            <v>0</v>
          </cell>
          <cell r="N868">
            <v>0</v>
          </cell>
          <cell r="O868">
            <v>0</v>
          </cell>
          <cell r="P868">
            <v>0</v>
          </cell>
          <cell r="Q868">
            <v>0</v>
          </cell>
          <cell r="R868">
            <v>0</v>
          </cell>
          <cell r="S868">
            <v>0</v>
          </cell>
          <cell r="T868">
            <v>0</v>
          </cell>
          <cell r="U868">
            <v>0</v>
          </cell>
          <cell r="V868">
            <v>0</v>
          </cell>
          <cell r="W868">
            <v>0</v>
          </cell>
          <cell r="X868">
            <v>0</v>
          </cell>
          <cell r="Y868">
            <v>0</v>
          </cell>
          <cell r="Z868">
            <v>0</v>
          </cell>
          <cell r="AA868">
            <v>0</v>
          </cell>
          <cell r="AB868">
            <v>0</v>
          </cell>
          <cell r="AC868">
            <v>0</v>
          </cell>
          <cell r="AD868">
            <v>0</v>
          </cell>
          <cell r="AE868">
            <v>0</v>
          </cell>
          <cell r="AF868">
            <v>0</v>
          </cell>
          <cell r="AG868">
            <v>0</v>
          </cell>
          <cell r="AH868">
            <v>0</v>
          </cell>
          <cell r="AI868">
            <v>0</v>
          </cell>
          <cell r="AJ868">
            <v>0</v>
          </cell>
          <cell r="AK868">
            <v>0</v>
          </cell>
          <cell r="AL868">
            <v>0</v>
          </cell>
          <cell r="AM868">
            <v>0</v>
          </cell>
          <cell r="AN868">
            <v>0</v>
          </cell>
          <cell r="AO868">
            <v>1092416</v>
          </cell>
          <cell r="AP868">
            <v>0</v>
          </cell>
          <cell r="AQ868">
            <v>0</v>
          </cell>
          <cell r="AR868">
            <v>0</v>
          </cell>
          <cell r="AS868">
            <v>0</v>
          </cell>
          <cell r="AT868">
            <v>0</v>
          </cell>
          <cell r="AU868">
            <v>0</v>
          </cell>
          <cell r="AV868">
            <v>-149102</v>
          </cell>
          <cell r="AW868">
            <v>0</v>
          </cell>
          <cell r="AX868">
            <v>0</v>
          </cell>
          <cell r="AY868">
            <v>0</v>
          </cell>
          <cell r="AZ868">
            <v>0</v>
          </cell>
          <cell r="BA868" t="str">
            <v>TEMPR</v>
          </cell>
        </row>
        <row r="869">
          <cell r="A869" t="str">
            <v>250</v>
          </cell>
          <cell r="B869" t="str">
            <v>INGRESOS DE EXPLOTACION</v>
          </cell>
          <cell r="C869" t="str">
            <v xml:space="preserve">PRODUCTOS NO CLASIFICADOS SVA </v>
          </cell>
          <cell r="D869" t="str">
            <v>4190118</v>
          </cell>
          <cell r="E869">
            <v>6229465</v>
          </cell>
          <cell r="F869">
            <v>4597642</v>
          </cell>
          <cell r="G869">
            <v>0</v>
          </cell>
          <cell r="H869">
            <v>0</v>
          </cell>
          <cell r="I869">
            <v>0</v>
          </cell>
          <cell r="J869">
            <v>0</v>
          </cell>
          <cell r="K869">
            <v>0</v>
          </cell>
          <cell r="L869">
            <v>0</v>
          </cell>
          <cell r="M869">
            <v>0</v>
          </cell>
          <cell r="N869">
            <v>0</v>
          </cell>
          <cell r="O869">
            <v>0</v>
          </cell>
          <cell r="P869">
            <v>0</v>
          </cell>
          <cell r="Q869">
            <v>0</v>
          </cell>
          <cell r="R869">
            <v>0</v>
          </cell>
          <cell r="S869">
            <v>0</v>
          </cell>
          <cell r="T869">
            <v>0</v>
          </cell>
          <cell r="U869">
            <v>0</v>
          </cell>
          <cell r="V869">
            <v>0</v>
          </cell>
          <cell r="W869">
            <v>0</v>
          </cell>
          <cell r="X869">
            <v>0</v>
          </cell>
          <cell r="Y869">
            <v>0</v>
          </cell>
          <cell r="Z869">
            <v>0</v>
          </cell>
          <cell r="AA869">
            <v>0</v>
          </cell>
          <cell r="AB869">
            <v>0</v>
          </cell>
          <cell r="AC869">
            <v>0</v>
          </cell>
          <cell r="AD869">
            <v>0</v>
          </cell>
          <cell r="AE869">
            <v>0</v>
          </cell>
          <cell r="AF869">
            <v>0</v>
          </cell>
          <cell r="AG869">
            <v>0</v>
          </cell>
          <cell r="AH869">
            <v>0</v>
          </cell>
          <cell r="AI869">
            <v>0</v>
          </cell>
          <cell r="AJ869">
            <v>0</v>
          </cell>
          <cell r="AK869">
            <v>0</v>
          </cell>
          <cell r="AL869">
            <v>0</v>
          </cell>
          <cell r="AM869">
            <v>0</v>
          </cell>
          <cell r="AN869">
            <v>0</v>
          </cell>
          <cell r="AO869">
            <v>14547230</v>
          </cell>
          <cell r="AP869">
            <v>13173608</v>
          </cell>
          <cell r="AQ869">
            <v>13487436</v>
          </cell>
          <cell r="AR869">
            <v>11665992</v>
          </cell>
          <cell r="AS869">
            <v>11808656</v>
          </cell>
          <cell r="AT869">
            <v>13079360</v>
          </cell>
          <cell r="AU869">
            <v>13139054</v>
          </cell>
          <cell r="AV869">
            <v>13124600</v>
          </cell>
          <cell r="AW869">
            <v>13063742</v>
          </cell>
          <cell r="AX869">
            <v>13189038</v>
          </cell>
          <cell r="AY869">
            <v>10424558</v>
          </cell>
          <cell r="AZ869">
            <v>8784698</v>
          </cell>
          <cell r="BA869" t="str">
            <v>TEMPR</v>
          </cell>
        </row>
        <row r="870">
          <cell r="A870" t="str">
            <v>250</v>
          </cell>
          <cell r="B870" t="str">
            <v>INGRESOS DE EXPLOTACION</v>
          </cell>
          <cell r="C870" t="str">
            <v>PRODUCTOS NO CLASIFICADOS TELE</v>
          </cell>
          <cell r="D870" t="str">
            <v>4190137</v>
          </cell>
          <cell r="E870">
            <v>0</v>
          </cell>
          <cell r="F870">
            <v>4534830</v>
          </cell>
          <cell r="G870">
            <v>0</v>
          </cell>
          <cell r="H870">
            <v>0</v>
          </cell>
          <cell r="I870">
            <v>0</v>
          </cell>
          <cell r="J870">
            <v>0</v>
          </cell>
          <cell r="K870">
            <v>0</v>
          </cell>
          <cell r="L870">
            <v>0</v>
          </cell>
          <cell r="M870">
            <v>0</v>
          </cell>
          <cell r="N870">
            <v>0</v>
          </cell>
          <cell r="O870">
            <v>0</v>
          </cell>
          <cell r="P870">
            <v>0</v>
          </cell>
          <cell r="Q870">
            <v>0</v>
          </cell>
          <cell r="R870">
            <v>0</v>
          </cell>
          <cell r="S870">
            <v>0</v>
          </cell>
          <cell r="T870">
            <v>0</v>
          </cell>
          <cell r="U870">
            <v>0</v>
          </cell>
          <cell r="V870">
            <v>0</v>
          </cell>
          <cell r="W870">
            <v>0</v>
          </cell>
          <cell r="X870">
            <v>0</v>
          </cell>
          <cell r="Y870">
            <v>0</v>
          </cell>
          <cell r="Z870">
            <v>0</v>
          </cell>
          <cell r="AA870">
            <v>0</v>
          </cell>
          <cell r="AB870">
            <v>0</v>
          </cell>
          <cell r="AC870">
            <v>0</v>
          </cell>
          <cell r="AD870">
            <v>0</v>
          </cell>
          <cell r="AE870">
            <v>0</v>
          </cell>
          <cell r="AF870">
            <v>0</v>
          </cell>
          <cell r="AG870">
            <v>0</v>
          </cell>
          <cell r="AH870">
            <v>0</v>
          </cell>
          <cell r="AI870">
            <v>0</v>
          </cell>
          <cell r="AJ870">
            <v>0</v>
          </cell>
          <cell r="AK870">
            <v>0</v>
          </cell>
          <cell r="AL870">
            <v>0</v>
          </cell>
          <cell r="AM870">
            <v>0</v>
          </cell>
          <cell r="AN870">
            <v>0</v>
          </cell>
          <cell r="AO870">
            <v>0</v>
          </cell>
          <cell r="AP870">
            <v>0</v>
          </cell>
          <cell r="AQ870">
            <v>0</v>
          </cell>
          <cell r="AR870">
            <v>0</v>
          </cell>
          <cell r="AS870">
            <v>0</v>
          </cell>
          <cell r="AT870">
            <v>0</v>
          </cell>
          <cell r="AU870">
            <v>0</v>
          </cell>
          <cell r="AV870">
            <v>0</v>
          </cell>
          <cell r="AW870">
            <v>0</v>
          </cell>
          <cell r="AX870">
            <v>0</v>
          </cell>
          <cell r="AY870">
            <v>0</v>
          </cell>
          <cell r="AZ870">
            <v>0</v>
          </cell>
          <cell r="BA870" t="str">
            <v>TEMPR</v>
          </cell>
        </row>
        <row r="871">
          <cell r="A871" t="str">
            <v>250</v>
          </cell>
          <cell r="B871" t="str">
            <v>INGRESOS DE EXPLOTACION</v>
          </cell>
          <cell r="C871" t="str">
            <v>PRODUCTOS NO CLASIFICADOS TRAB</v>
          </cell>
          <cell r="D871" t="str">
            <v>4190105</v>
          </cell>
          <cell r="E871">
            <v>63993665</v>
          </cell>
          <cell r="F871">
            <v>18753887</v>
          </cell>
          <cell r="G871">
            <v>0</v>
          </cell>
          <cell r="H871">
            <v>0</v>
          </cell>
          <cell r="I871">
            <v>0</v>
          </cell>
          <cell r="J871">
            <v>0</v>
          </cell>
          <cell r="K871">
            <v>0</v>
          </cell>
          <cell r="L871">
            <v>0</v>
          </cell>
          <cell r="M871">
            <v>0</v>
          </cell>
          <cell r="N871">
            <v>0</v>
          </cell>
          <cell r="O871">
            <v>0</v>
          </cell>
          <cell r="P871">
            <v>0</v>
          </cell>
          <cell r="Q871">
            <v>0</v>
          </cell>
          <cell r="R871">
            <v>0</v>
          </cell>
          <cell r="S871">
            <v>0</v>
          </cell>
          <cell r="T871">
            <v>0</v>
          </cell>
          <cell r="U871">
            <v>0</v>
          </cell>
          <cell r="V871">
            <v>0</v>
          </cell>
          <cell r="W871">
            <v>0</v>
          </cell>
          <cell r="X871">
            <v>0</v>
          </cell>
          <cell r="Y871">
            <v>0</v>
          </cell>
          <cell r="Z871">
            <v>0</v>
          </cell>
          <cell r="AA871">
            <v>0</v>
          </cell>
          <cell r="AB871">
            <v>0</v>
          </cell>
          <cell r="AC871">
            <v>0</v>
          </cell>
          <cell r="AD871">
            <v>0</v>
          </cell>
          <cell r="AE871">
            <v>0</v>
          </cell>
          <cell r="AF871">
            <v>0</v>
          </cell>
          <cell r="AG871">
            <v>0</v>
          </cell>
          <cell r="AH871">
            <v>0</v>
          </cell>
          <cell r="AI871">
            <v>0</v>
          </cell>
          <cell r="AJ871">
            <v>0</v>
          </cell>
          <cell r="AK871">
            <v>0</v>
          </cell>
          <cell r="AL871">
            <v>0</v>
          </cell>
          <cell r="AM871">
            <v>0</v>
          </cell>
          <cell r="AN871">
            <v>0</v>
          </cell>
          <cell r="AO871">
            <v>38053368</v>
          </cell>
          <cell r="AP871">
            <v>8981406</v>
          </cell>
          <cell r="AQ871">
            <v>45701300</v>
          </cell>
          <cell r="AR871">
            <v>22939734</v>
          </cell>
          <cell r="AS871">
            <v>69926966</v>
          </cell>
          <cell r="AT871">
            <v>76997190</v>
          </cell>
          <cell r="AU871">
            <v>34262392</v>
          </cell>
          <cell r="AV871">
            <v>6864808</v>
          </cell>
          <cell r="AW871">
            <v>94150672</v>
          </cell>
          <cell r="AX871">
            <v>95614712</v>
          </cell>
          <cell r="AY871">
            <v>1988316</v>
          </cell>
          <cell r="AZ871">
            <v>48308806</v>
          </cell>
          <cell r="BA871" t="str">
            <v>TEMPR</v>
          </cell>
        </row>
        <row r="872">
          <cell r="A872" t="str">
            <v>250</v>
          </cell>
          <cell r="B872" t="str">
            <v>INGRESOS DE EXPLOTACION</v>
          </cell>
          <cell r="C872" t="str">
            <v>RTA FIJA MANDATO CORP COMPLEME</v>
          </cell>
          <cell r="D872" t="str">
            <v>4110111</v>
          </cell>
          <cell r="E872">
            <v>0</v>
          </cell>
          <cell r="F872">
            <v>0</v>
          </cell>
          <cell r="G872">
            <v>0</v>
          </cell>
          <cell r="H872">
            <v>0</v>
          </cell>
          <cell r="I872">
            <v>0</v>
          </cell>
          <cell r="J872">
            <v>0</v>
          </cell>
          <cell r="K872">
            <v>0</v>
          </cell>
          <cell r="L872">
            <v>0</v>
          </cell>
          <cell r="M872">
            <v>0</v>
          </cell>
          <cell r="N872">
            <v>0</v>
          </cell>
          <cell r="O872">
            <v>0</v>
          </cell>
          <cell r="P872">
            <v>0</v>
          </cell>
          <cell r="Q872">
            <v>0</v>
          </cell>
          <cell r="R872">
            <v>0</v>
          </cell>
          <cell r="S872">
            <v>0</v>
          </cell>
          <cell r="T872">
            <v>0</v>
          </cell>
          <cell r="U872">
            <v>0</v>
          </cell>
          <cell r="V872">
            <v>0</v>
          </cell>
          <cell r="W872">
            <v>0</v>
          </cell>
          <cell r="X872">
            <v>0</v>
          </cell>
          <cell r="Y872">
            <v>0</v>
          </cell>
          <cell r="Z872">
            <v>0</v>
          </cell>
          <cell r="AA872">
            <v>0</v>
          </cell>
          <cell r="AB872">
            <v>0</v>
          </cell>
          <cell r="AC872">
            <v>0</v>
          </cell>
          <cell r="AD872">
            <v>0</v>
          </cell>
          <cell r="AE872">
            <v>0</v>
          </cell>
          <cell r="AF872">
            <v>0</v>
          </cell>
          <cell r="AG872">
            <v>0</v>
          </cell>
          <cell r="AH872">
            <v>0</v>
          </cell>
          <cell r="AI872">
            <v>0</v>
          </cell>
          <cell r="AJ872">
            <v>0</v>
          </cell>
          <cell r="AK872">
            <v>0</v>
          </cell>
          <cell r="AL872">
            <v>0</v>
          </cell>
          <cell r="AM872">
            <v>0</v>
          </cell>
          <cell r="AN872">
            <v>0</v>
          </cell>
          <cell r="AO872">
            <v>0</v>
          </cell>
          <cell r="AP872">
            <v>0</v>
          </cell>
          <cell r="AQ872">
            <v>0</v>
          </cell>
          <cell r="AR872">
            <v>0</v>
          </cell>
          <cell r="AS872">
            <v>0</v>
          </cell>
          <cell r="AT872">
            <v>0</v>
          </cell>
          <cell r="AU872">
            <v>0</v>
          </cell>
          <cell r="AV872">
            <v>0</v>
          </cell>
          <cell r="AW872">
            <v>0</v>
          </cell>
          <cell r="AX872">
            <v>0</v>
          </cell>
          <cell r="AY872">
            <v>0</v>
          </cell>
          <cell r="AZ872">
            <v>6047260</v>
          </cell>
          <cell r="BA872" t="str">
            <v>TEMPR</v>
          </cell>
        </row>
        <row r="873">
          <cell r="A873" t="str">
            <v>250</v>
          </cell>
          <cell r="B873" t="str">
            <v>INGRESOS DE EXPLOTACION</v>
          </cell>
          <cell r="C873" t="str">
            <v xml:space="preserve">SERV E-WORKING ARRIENDO DE EQ </v>
          </cell>
          <cell r="D873" t="str">
            <v>4193310</v>
          </cell>
          <cell r="E873">
            <v>0</v>
          </cell>
          <cell r="F873">
            <v>0</v>
          </cell>
          <cell r="G873">
            <v>0</v>
          </cell>
          <cell r="H873">
            <v>0</v>
          </cell>
          <cell r="I873">
            <v>0</v>
          </cell>
          <cell r="J873">
            <v>0</v>
          </cell>
          <cell r="K873">
            <v>0</v>
          </cell>
          <cell r="L873">
            <v>0</v>
          </cell>
          <cell r="M873">
            <v>0</v>
          </cell>
          <cell r="N873">
            <v>0</v>
          </cell>
          <cell r="O873">
            <v>0</v>
          </cell>
          <cell r="P873">
            <v>0</v>
          </cell>
          <cell r="Q873">
            <v>0</v>
          </cell>
          <cell r="R873">
            <v>0</v>
          </cell>
          <cell r="S873">
            <v>0</v>
          </cell>
          <cell r="T873">
            <v>0</v>
          </cell>
          <cell r="U873">
            <v>0</v>
          </cell>
          <cell r="V873">
            <v>0</v>
          </cell>
          <cell r="W873">
            <v>0</v>
          </cell>
          <cell r="X873">
            <v>0</v>
          </cell>
          <cell r="Y873">
            <v>0</v>
          </cell>
          <cell r="Z873">
            <v>0</v>
          </cell>
          <cell r="AA873">
            <v>0</v>
          </cell>
          <cell r="AB873">
            <v>0</v>
          </cell>
          <cell r="AC873">
            <v>0</v>
          </cell>
          <cell r="AD873">
            <v>0</v>
          </cell>
          <cell r="AE873">
            <v>0</v>
          </cell>
          <cell r="AF873">
            <v>0</v>
          </cell>
          <cell r="AG873">
            <v>0</v>
          </cell>
          <cell r="AH873">
            <v>0</v>
          </cell>
          <cell r="AI873">
            <v>0</v>
          </cell>
          <cell r="AJ873">
            <v>0</v>
          </cell>
          <cell r="AK873">
            <v>0</v>
          </cell>
          <cell r="AL873">
            <v>0</v>
          </cell>
          <cell r="AM873">
            <v>0</v>
          </cell>
          <cell r="AN873">
            <v>0</v>
          </cell>
          <cell r="AO873">
            <v>0</v>
          </cell>
          <cell r="AP873">
            <v>0</v>
          </cell>
          <cell r="AQ873">
            <v>0</v>
          </cell>
          <cell r="AR873">
            <v>0</v>
          </cell>
          <cell r="AS873">
            <v>0</v>
          </cell>
          <cell r="AT873">
            <v>0</v>
          </cell>
          <cell r="AU873">
            <v>0</v>
          </cell>
          <cell r="AV873">
            <v>0</v>
          </cell>
          <cell r="AW873">
            <v>0</v>
          </cell>
          <cell r="AX873">
            <v>112917000</v>
          </cell>
          <cell r="AY873">
            <v>20977086</v>
          </cell>
          <cell r="AZ873">
            <v>11905714</v>
          </cell>
          <cell r="BA873" t="str">
            <v>TEMPR</v>
          </cell>
        </row>
        <row r="874">
          <cell r="A874" t="str">
            <v>250</v>
          </cell>
          <cell r="B874" t="str">
            <v>INGRESOS DE EXPLOTACION</v>
          </cell>
          <cell r="C874" t="str">
            <v xml:space="preserve">SERV E-WORKING ARRIENDO DE EQ </v>
          </cell>
          <cell r="D874" t="str">
            <v>4193311</v>
          </cell>
          <cell r="E874">
            <v>0</v>
          </cell>
          <cell r="F874">
            <v>0</v>
          </cell>
          <cell r="G874">
            <v>0</v>
          </cell>
          <cell r="H874">
            <v>0</v>
          </cell>
          <cell r="I874">
            <v>0</v>
          </cell>
          <cell r="J874">
            <v>0</v>
          </cell>
          <cell r="K874">
            <v>0</v>
          </cell>
          <cell r="L874">
            <v>0</v>
          </cell>
          <cell r="M874">
            <v>0</v>
          </cell>
          <cell r="N874">
            <v>0</v>
          </cell>
          <cell r="O874">
            <v>0</v>
          </cell>
          <cell r="P874">
            <v>0</v>
          </cell>
          <cell r="Q874">
            <v>0</v>
          </cell>
          <cell r="R874">
            <v>0</v>
          </cell>
          <cell r="S874">
            <v>0</v>
          </cell>
          <cell r="T874">
            <v>0</v>
          </cell>
          <cell r="U874">
            <v>0</v>
          </cell>
          <cell r="V874">
            <v>0</v>
          </cell>
          <cell r="W874">
            <v>0</v>
          </cell>
          <cell r="X874">
            <v>0</v>
          </cell>
          <cell r="Y874">
            <v>0</v>
          </cell>
          <cell r="Z874">
            <v>0</v>
          </cell>
          <cell r="AA874">
            <v>0</v>
          </cell>
          <cell r="AB874">
            <v>0</v>
          </cell>
          <cell r="AC874">
            <v>0</v>
          </cell>
          <cell r="AD874">
            <v>0</v>
          </cell>
          <cell r="AE874">
            <v>0</v>
          </cell>
          <cell r="AF874">
            <v>0</v>
          </cell>
          <cell r="AG874">
            <v>0</v>
          </cell>
          <cell r="AH874">
            <v>0</v>
          </cell>
          <cell r="AI874">
            <v>0</v>
          </cell>
          <cell r="AJ874">
            <v>0</v>
          </cell>
          <cell r="AK874">
            <v>0</v>
          </cell>
          <cell r="AL874">
            <v>0</v>
          </cell>
          <cell r="AM874">
            <v>0</v>
          </cell>
          <cell r="AN874">
            <v>0</v>
          </cell>
          <cell r="AO874">
            <v>0</v>
          </cell>
          <cell r="AP874">
            <v>0</v>
          </cell>
          <cell r="AQ874">
            <v>0</v>
          </cell>
          <cell r="AR874">
            <v>0</v>
          </cell>
          <cell r="AS874">
            <v>0</v>
          </cell>
          <cell r="AT874">
            <v>0</v>
          </cell>
          <cell r="AU874">
            <v>0</v>
          </cell>
          <cell r="AV874">
            <v>0</v>
          </cell>
          <cell r="AW874">
            <v>0</v>
          </cell>
          <cell r="AX874">
            <v>272064</v>
          </cell>
          <cell r="AY874">
            <v>0</v>
          </cell>
          <cell r="AZ874">
            <v>0</v>
          </cell>
          <cell r="BA874" t="str">
            <v>TEMPR</v>
          </cell>
        </row>
        <row r="875">
          <cell r="A875" t="str">
            <v>250</v>
          </cell>
          <cell r="B875" t="str">
            <v>INGRESOS DE EXPLOTACION</v>
          </cell>
          <cell r="C875" t="str">
            <v>SERV E-WORKING ARRIENDO DE SAL</v>
          </cell>
          <cell r="D875" t="str">
            <v>4193312</v>
          </cell>
          <cell r="E875">
            <v>0</v>
          </cell>
          <cell r="F875">
            <v>0</v>
          </cell>
          <cell r="G875">
            <v>0</v>
          </cell>
          <cell r="H875">
            <v>0</v>
          </cell>
          <cell r="I875">
            <v>0</v>
          </cell>
          <cell r="J875">
            <v>0</v>
          </cell>
          <cell r="K875">
            <v>0</v>
          </cell>
          <cell r="L875">
            <v>0</v>
          </cell>
          <cell r="M875">
            <v>0</v>
          </cell>
          <cell r="N875">
            <v>0</v>
          </cell>
          <cell r="O875">
            <v>0</v>
          </cell>
          <cell r="P875">
            <v>0</v>
          </cell>
          <cell r="Q875">
            <v>0</v>
          </cell>
          <cell r="R875">
            <v>0</v>
          </cell>
          <cell r="S875">
            <v>0</v>
          </cell>
          <cell r="T875">
            <v>0</v>
          </cell>
          <cell r="U875">
            <v>0</v>
          </cell>
          <cell r="V875">
            <v>0</v>
          </cell>
          <cell r="W875">
            <v>0</v>
          </cell>
          <cell r="X875">
            <v>0</v>
          </cell>
          <cell r="Y875">
            <v>0</v>
          </cell>
          <cell r="Z875">
            <v>0</v>
          </cell>
          <cell r="AA875">
            <v>0</v>
          </cell>
          <cell r="AB875">
            <v>0</v>
          </cell>
          <cell r="AC875">
            <v>0</v>
          </cell>
          <cell r="AD875">
            <v>0</v>
          </cell>
          <cell r="AE875">
            <v>0</v>
          </cell>
          <cell r="AF875">
            <v>0</v>
          </cell>
          <cell r="AG875">
            <v>0</v>
          </cell>
          <cell r="AH875">
            <v>0</v>
          </cell>
          <cell r="AI875">
            <v>0</v>
          </cell>
          <cell r="AJ875">
            <v>0</v>
          </cell>
          <cell r="AK875">
            <v>0</v>
          </cell>
          <cell r="AL875">
            <v>0</v>
          </cell>
          <cell r="AM875">
            <v>0</v>
          </cell>
          <cell r="AN875">
            <v>0</v>
          </cell>
          <cell r="AO875">
            <v>0</v>
          </cell>
          <cell r="AP875">
            <v>0</v>
          </cell>
          <cell r="AQ875">
            <v>0</v>
          </cell>
          <cell r="AR875">
            <v>0</v>
          </cell>
          <cell r="AS875">
            <v>0</v>
          </cell>
          <cell r="AT875">
            <v>0</v>
          </cell>
          <cell r="AU875">
            <v>0</v>
          </cell>
          <cell r="AV875">
            <v>0</v>
          </cell>
          <cell r="AW875">
            <v>0</v>
          </cell>
          <cell r="AX875">
            <v>0</v>
          </cell>
          <cell r="AY875">
            <v>227608</v>
          </cell>
          <cell r="AZ875">
            <v>0</v>
          </cell>
          <cell r="BA875" t="str">
            <v>TEMPR</v>
          </cell>
        </row>
        <row r="876">
          <cell r="A876" t="str">
            <v>250</v>
          </cell>
          <cell r="B876" t="str">
            <v>INGRESOS DE EXPLOTACION</v>
          </cell>
          <cell r="C876" t="str">
            <v xml:space="preserve">SERVICIOS DE DATOS E INTERNET </v>
          </cell>
          <cell r="D876" t="str">
            <v>4191001</v>
          </cell>
          <cell r="E876">
            <v>7715570</v>
          </cell>
          <cell r="F876">
            <v>11411444</v>
          </cell>
          <cell r="G876">
            <v>0</v>
          </cell>
          <cell r="H876">
            <v>0</v>
          </cell>
          <cell r="I876">
            <v>0</v>
          </cell>
          <cell r="J876">
            <v>0</v>
          </cell>
          <cell r="K876">
            <v>0</v>
          </cell>
          <cell r="L876">
            <v>0</v>
          </cell>
          <cell r="M876">
            <v>0</v>
          </cell>
          <cell r="N876">
            <v>0</v>
          </cell>
          <cell r="O876">
            <v>0</v>
          </cell>
          <cell r="P876">
            <v>0</v>
          </cell>
          <cell r="Q876">
            <v>0</v>
          </cell>
          <cell r="R876">
            <v>0</v>
          </cell>
          <cell r="S876">
            <v>0</v>
          </cell>
          <cell r="T876">
            <v>0</v>
          </cell>
          <cell r="U876">
            <v>0</v>
          </cell>
          <cell r="V876">
            <v>0</v>
          </cell>
          <cell r="W876">
            <v>0</v>
          </cell>
          <cell r="X876">
            <v>0</v>
          </cell>
          <cell r="Y876">
            <v>0</v>
          </cell>
          <cell r="Z876">
            <v>0</v>
          </cell>
          <cell r="AA876">
            <v>0</v>
          </cell>
          <cell r="AB876">
            <v>0</v>
          </cell>
          <cell r="AC876">
            <v>0</v>
          </cell>
          <cell r="AD876">
            <v>0</v>
          </cell>
          <cell r="AE876">
            <v>0</v>
          </cell>
          <cell r="AF876">
            <v>0</v>
          </cell>
          <cell r="AG876">
            <v>0</v>
          </cell>
          <cell r="AH876">
            <v>0</v>
          </cell>
          <cell r="AI876">
            <v>0</v>
          </cell>
          <cell r="AJ876">
            <v>0</v>
          </cell>
          <cell r="AK876">
            <v>0</v>
          </cell>
          <cell r="AL876">
            <v>0</v>
          </cell>
          <cell r="AM876">
            <v>0</v>
          </cell>
          <cell r="AN876">
            <v>0</v>
          </cell>
          <cell r="AO876">
            <v>0</v>
          </cell>
          <cell r="AP876">
            <v>0</v>
          </cell>
          <cell r="AQ876">
            <v>0</v>
          </cell>
          <cell r="AR876">
            <v>0</v>
          </cell>
          <cell r="AS876">
            <v>0</v>
          </cell>
          <cell r="AT876">
            <v>0</v>
          </cell>
          <cell r="AU876">
            <v>0</v>
          </cell>
          <cell r="AV876">
            <v>0</v>
          </cell>
          <cell r="AW876">
            <v>0</v>
          </cell>
          <cell r="AX876">
            <v>454782</v>
          </cell>
          <cell r="AY876">
            <v>109904</v>
          </cell>
          <cell r="AZ876">
            <v>109936</v>
          </cell>
          <cell r="BA876" t="str">
            <v>TEMPR</v>
          </cell>
        </row>
        <row r="877">
          <cell r="A877" t="str">
            <v>250</v>
          </cell>
          <cell r="B877" t="str">
            <v>INGRESOS DE EXPLOTACION</v>
          </cell>
          <cell r="C877" t="str">
            <v xml:space="preserve">SERVICIOS DE DATOS E INTERNET </v>
          </cell>
          <cell r="D877" t="str">
            <v>4191002</v>
          </cell>
          <cell r="E877">
            <v>35841203</v>
          </cell>
          <cell r="F877">
            <v>33482906</v>
          </cell>
          <cell r="G877">
            <v>0</v>
          </cell>
          <cell r="H877">
            <v>0</v>
          </cell>
          <cell r="I877">
            <v>0</v>
          </cell>
          <cell r="J877">
            <v>0</v>
          </cell>
          <cell r="K877">
            <v>0</v>
          </cell>
          <cell r="L877">
            <v>0</v>
          </cell>
          <cell r="M877">
            <v>0</v>
          </cell>
          <cell r="N877">
            <v>0</v>
          </cell>
          <cell r="O877">
            <v>0</v>
          </cell>
          <cell r="P877">
            <v>0</v>
          </cell>
          <cell r="Q877">
            <v>0</v>
          </cell>
          <cell r="R877">
            <v>0</v>
          </cell>
          <cell r="S877">
            <v>0</v>
          </cell>
          <cell r="T877">
            <v>0</v>
          </cell>
          <cell r="U877">
            <v>0</v>
          </cell>
          <cell r="V877">
            <v>0</v>
          </cell>
          <cell r="W877">
            <v>0</v>
          </cell>
          <cell r="X877">
            <v>0</v>
          </cell>
          <cell r="Y877">
            <v>0</v>
          </cell>
          <cell r="Z877">
            <v>0</v>
          </cell>
          <cell r="AA877">
            <v>0</v>
          </cell>
          <cell r="AB877">
            <v>0</v>
          </cell>
          <cell r="AC877">
            <v>0</v>
          </cell>
          <cell r="AD877">
            <v>0</v>
          </cell>
          <cell r="AE877">
            <v>0</v>
          </cell>
          <cell r="AF877">
            <v>0</v>
          </cell>
          <cell r="AG877">
            <v>0</v>
          </cell>
          <cell r="AH877">
            <v>0</v>
          </cell>
          <cell r="AI877">
            <v>0</v>
          </cell>
          <cell r="AJ877">
            <v>0</v>
          </cell>
          <cell r="AK877">
            <v>0</v>
          </cell>
          <cell r="AL877">
            <v>0</v>
          </cell>
          <cell r="AM877">
            <v>0</v>
          </cell>
          <cell r="AN877">
            <v>0</v>
          </cell>
          <cell r="AO877">
            <v>98569280</v>
          </cell>
          <cell r="AP877">
            <v>98798496</v>
          </cell>
          <cell r="AQ877">
            <v>78088800</v>
          </cell>
          <cell r="AR877">
            <v>61258354</v>
          </cell>
          <cell r="AS877">
            <v>79312012</v>
          </cell>
          <cell r="AT877">
            <v>80983892</v>
          </cell>
          <cell r="AU877">
            <v>75600032</v>
          </cell>
          <cell r="AV877">
            <v>38351128</v>
          </cell>
          <cell r="AW877">
            <v>70127040</v>
          </cell>
          <cell r="AX877">
            <v>74039474</v>
          </cell>
          <cell r="AY877">
            <v>94605846</v>
          </cell>
          <cell r="AZ877">
            <v>54143322</v>
          </cell>
          <cell r="BA877" t="str">
            <v>TEMPR</v>
          </cell>
        </row>
        <row r="878">
          <cell r="A878" t="str">
            <v>250</v>
          </cell>
          <cell r="B878" t="str">
            <v>INGRESOS DE EXPLOTACION</v>
          </cell>
          <cell r="C878" t="str">
            <v xml:space="preserve">SERVICIOS DE DATOS E INTERNET </v>
          </cell>
          <cell r="D878" t="str">
            <v>4191004</v>
          </cell>
          <cell r="E878">
            <v>27537916</v>
          </cell>
          <cell r="F878">
            <v>27211441</v>
          </cell>
          <cell r="G878">
            <v>0</v>
          </cell>
          <cell r="H878">
            <v>0</v>
          </cell>
          <cell r="I878">
            <v>0</v>
          </cell>
          <cell r="J878">
            <v>0</v>
          </cell>
          <cell r="K878">
            <v>0</v>
          </cell>
          <cell r="L878">
            <v>0</v>
          </cell>
          <cell r="M878">
            <v>0</v>
          </cell>
          <cell r="N878">
            <v>0</v>
          </cell>
          <cell r="O878">
            <v>0</v>
          </cell>
          <cell r="P878">
            <v>0</v>
          </cell>
          <cell r="Q878">
            <v>0</v>
          </cell>
          <cell r="R878">
            <v>0</v>
          </cell>
          <cell r="S878">
            <v>0</v>
          </cell>
          <cell r="T878">
            <v>0</v>
          </cell>
          <cell r="U878">
            <v>0</v>
          </cell>
          <cell r="V878">
            <v>0</v>
          </cell>
          <cell r="W878">
            <v>0</v>
          </cell>
          <cell r="X878">
            <v>0</v>
          </cell>
          <cell r="Y878">
            <v>0</v>
          </cell>
          <cell r="Z878">
            <v>0</v>
          </cell>
          <cell r="AA878">
            <v>0</v>
          </cell>
          <cell r="AB878">
            <v>0</v>
          </cell>
          <cell r="AC878">
            <v>0</v>
          </cell>
          <cell r="AD878">
            <v>0</v>
          </cell>
          <cell r="AE878">
            <v>0</v>
          </cell>
          <cell r="AF878">
            <v>0</v>
          </cell>
          <cell r="AG878">
            <v>0</v>
          </cell>
          <cell r="AH878">
            <v>0</v>
          </cell>
          <cell r="AI878">
            <v>0</v>
          </cell>
          <cell r="AJ878">
            <v>0</v>
          </cell>
          <cell r="AK878">
            <v>0</v>
          </cell>
          <cell r="AL878">
            <v>0</v>
          </cell>
          <cell r="AM878">
            <v>0</v>
          </cell>
          <cell r="AN878">
            <v>0</v>
          </cell>
          <cell r="AO878">
            <v>13760464</v>
          </cell>
          <cell r="AP878">
            <v>85989560</v>
          </cell>
          <cell r="AQ878">
            <v>82627892</v>
          </cell>
          <cell r="AR878">
            <v>74207168</v>
          </cell>
          <cell r="AS878">
            <v>98759104</v>
          </cell>
          <cell r="AT878">
            <v>72900168</v>
          </cell>
          <cell r="AU878">
            <v>132573916</v>
          </cell>
          <cell r="AV878">
            <v>71087414</v>
          </cell>
          <cell r="AW878">
            <v>70204494</v>
          </cell>
          <cell r="AX878">
            <v>69104906</v>
          </cell>
          <cell r="AY878">
            <v>60364954</v>
          </cell>
          <cell r="AZ878">
            <v>53121812</v>
          </cell>
          <cell r="BA878" t="str">
            <v>TEMPR</v>
          </cell>
        </row>
        <row r="879">
          <cell r="A879" t="str">
            <v>250</v>
          </cell>
          <cell r="B879" t="str">
            <v>INGRESOS DE EXPLOTACION</v>
          </cell>
          <cell r="C879" t="str">
            <v xml:space="preserve">SERVICIOS DE DATOS E INTERNET </v>
          </cell>
          <cell r="D879" t="str">
            <v>4191006</v>
          </cell>
          <cell r="E879">
            <v>610173</v>
          </cell>
          <cell r="F879">
            <v>317576</v>
          </cell>
          <cell r="G879">
            <v>0</v>
          </cell>
          <cell r="H879">
            <v>0</v>
          </cell>
          <cell r="I879">
            <v>0</v>
          </cell>
          <cell r="J879">
            <v>0</v>
          </cell>
          <cell r="K879">
            <v>0</v>
          </cell>
          <cell r="L879">
            <v>0</v>
          </cell>
          <cell r="M879">
            <v>0</v>
          </cell>
          <cell r="N879">
            <v>0</v>
          </cell>
          <cell r="O879">
            <v>0</v>
          </cell>
          <cell r="P879">
            <v>0</v>
          </cell>
          <cell r="Q879">
            <v>0</v>
          </cell>
          <cell r="R879">
            <v>0</v>
          </cell>
          <cell r="S879">
            <v>0</v>
          </cell>
          <cell r="T879">
            <v>0</v>
          </cell>
          <cell r="U879">
            <v>0</v>
          </cell>
          <cell r="V879">
            <v>0</v>
          </cell>
          <cell r="W879">
            <v>0</v>
          </cell>
          <cell r="X879">
            <v>0</v>
          </cell>
          <cell r="Y879">
            <v>0</v>
          </cell>
          <cell r="Z879">
            <v>0</v>
          </cell>
          <cell r="AA879">
            <v>0</v>
          </cell>
          <cell r="AB879">
            <v>0</v>
          </cell>
          <cell r="AC879">
            <v>0</v>
          </cell>
          <cell r="AD879">
            <v>0</v>
          </cell>
          <cell r="AE879">
            <v>0</v>
          </cell>
          <cell r="AF879">
            <v>0</v>
          </cell>
          <cell r="AG879">
            <v>0</v>
          </cell>
          <cell r="AH879">
            <v>0</v>
          </cell>
          <cell r="AI879">
            <v>0</v>
          </cell>
          <cell r="AJ879">
            <v>0</v>
          </cell>
          <cell r="AK879">
            <v>0</v>
          </cell>
          <cell r="AL879">
            <v>0</v>
          </cell>
          <cell r="AM879">
            <v>0</v>
          </cell>
          <cell r="AN879">
            <v>0</v>
          </cell>
          <cell r="AO879">
            <v>0</v>
          </cell>
          <cell r="AP879">
            <v>0</v>
          </cell>
          <cell r="AQ879">
            <v>0</v>
          </cell>
          <cell r="AR879">
            <v>2754322</v>
          </cell>
          <cell r="AS879">
            <v>958394</v>
          </cell>
          <cell r="AT879">
            <v>2822810</v>
          </cell>
          <cell r="AU879">
            <v>2828198</v>
          </cell>
          <cell r="AV879">
            <v>2825004</v>
          </cell>
          <cell r="AW879">
            <v>630924</v>
          </cell>
          <cell r="AX879">
            <v>-271890</v>
          </cell>
          <cell r="AY879">
            <v>637304</v>
          </cell>
          <cell r="AZ879">
            <v>-898240</v>
          </cell>
          <cell r="BA879" t="str">
            <v>TEMPR</v>
          </cell>
        </row>
        <row r="880">
          <cell r="A880" t="str">
            <v>250</v>
          </cell>
          <cell r="B880" t="str">
            <v>INGRESOS DE EXPLOTACION</v>
          </cell>
          <cell r="C880" t="str">
            <v xml:space="preserve">SERVICIOS DE DATOS E INTERNET </v>
          </cell>
          <cell r="D880" t="str">
            <v>4191033</v>
          </cell>
          <cell r="E880">
            <v>3749962</v>
          </cell>
          <cell r="F880">
            <v>3469281</v>
          </cell>
          <cell r="G880">
            <v>0</v>
          </cell>
          <cell r="H880">
            <v>0</v>
          </cell>
          <cell r="I880">
            <v>0</v>
          </cell>
          <cell r="J880">
            <v>0</v>
          </cell>
          <cell r="K880">
            <v>0</v>
          </cell>
          <cell r="L880">
            <v>0</v>
          </cell>
          <cell r="M880">
            <v>0</v>
          </cell>
          <cell r="N880">
            <v>0</v>
          </cell>
          <cell r="O880">
            <v>0</v>
          </cell>
          <cell r="P880">
            <v>0</v>
          </cell>
          <cell r="Q880">
            <v>0</v>
          </cell>
          <cell r="R880">
            <v>0</v>
          </cell>
          <cell r="S880">
            <v>0</v>
          </cell>
          <cell r="T880">
            <v>0</v>
          </cell>
          <cell r="U880">
            <v>0</v>
          </cell>
          <cell r="V880">
            <v>0</v>
          </cell>
          <cell r="W880">
            <v>0</v>
          </cell>
          <cell r="X880">
            <v>0</v>
          </cell>
          <cell r="Y880">
            <v>0</v>
          </cell>
          <cell r="Z880">
            <v>0</v>
          </cell>
          <cell r="AA880">
            <v>0</v>
          </cell>
          <cell r="AB880">
            <v>0</v>
          </cell>
          <cell r="AC880">
            <v>0</v>
          </cell>
          <cell r="AD880">
            <v>0</v>
          </cell>
          <cell r="AE880">
            <v>0</v>
          </cell>
          <cell r="AF880">
            <v>0</v>
          </cell>
          <cell r="AG880">
            <v>0</v>
          </cell>
          <cell r="AH880">
            <v>0</v>
          </cell>
          <cell r="AI880">
            <v>0</v>
          </cell>
          <cell r="AJ880">
            <v>0</v>
          </cell>
          <cell r="AK880">
            <v>0</v>
          </cell>
          <cell r="AL880">
            <v>0</v>
          </cell>
          <cell r="AM880">
            <v>0</v>
          </cell>
          <cell r="AN880">
            <v>0</v>
          </cell>
          <cell r="AO880">
            <v>3451488</v>
          </cell>
          <cell r="AP880">
            <v>9757662</v>
          </cell>
          <cell r="AQ880">
            <v>12458812</v>
          </cell>
          <cell r="AR880">
            <v>11961958</v>
          </cell>
          <cell r="AS880">
            <v>12202970</v>
          </cell>
          <cell r="AT880">
            <v>12078956</v>
          </cell>
          <cell r="AU880">
            <v>11969132</v>
          </cell>
          <cell r="AV880">
            <v>11845288</v>
          </cell>
          <cell r="AW880">
            <v>11956498</v>
          </cell>
          <cell r="AX880">
            <v>11422316</v>
          </cell>
          <cell r="AY880">
            <v>179240</v>
          </cell>
          <cell r="AZ880">
            <v>-13408592</v>
          </cell>
          <cell r="BA880" t="str">
            <v>TEMPR</v>
          </cell>
        </row>
        <row r="881">
          <cell r="A881" t="str">
            <v>250</v>
          </cell>
          <cell r="B881" t="str">
            <v>INGRESOS DE EXPLOTACION</v>
          </cell>
          <cell r="C881" t="str">
            <v xml:space="preserve">SERVICIOS DE DATOS E INTERNET </v>
          </cell>
          <cell r="D881" t="str">
            <v>4191035</v>
          </cell>
          <cell r="E881">
            <v>97368</v>
          </cell>
          <cell r="F881">
            <v>97217</v>
          </cell>
          <cell r="G881">
            <v>0</v>
          </cell>
          <cell r="H881">
            <v>0</v>
          </cell>
          <cell r="I881">
            <v>0</v>
          </cell>
          <cell r="J881">
            <v>0</v>
          </cell>
          <cell r="K881">
            <v>0</v>
          </cell>
          <cell r="L881">
            <v>0</v>
          </cell>
          <cell r="M881">
            <v>0</v>
          </cell>
          <cell r="N881">
            <v>0</v>
          </cell>
          <cell r="O881">
            <v>0</v>
          </cell>
          <cell r="P881">
            <v>0</v>
          </cell>
          <cell r="Q881">
            <v>0</v>
          </cell>
          <cell r="R881">
            <v>0</v>
          </cell>
          <cell r="S881">
            <v>0</v>
          </cell>
          <cell r="T881">
            <v>0</v>
          </cell>
          <cell r="U881">
            <v>0</v>
          </cell>
          <cell r="V881">
            <v>0</v>
          </cell>
          <cell r="W881">
            <v>0</v>
          </cell>
          <cell r="X881">
            <v>0</v>
          </cell>
          <cell r="Y881">
            <v>0</v>
          </cell>
          <cell r="Z881">
            <v>0</v>
          </cell>
          <cell r="AA881">
            <v>0</v>
          </cell>
          <cell r="AB881">
            <v>0</v>
          </cell>
          <cell r="AC881">
            <v>0</v>
          </cell>
          <cell r="AD881">
            <v>0</v>
          </cell>
          <cell r="AE881">
            <v>0</v>
          </cell>
          <cell r="AF881">
            <v>0</v>
          </cell>
          <cell r="AG881">
            <v>0</v>
          </cell>
          <cell r="AH881">
            <v>0</v>
          </cell>
          <cell r="AI881">
            <v>0</v>
          </cell>
          <cell r="AJ881">
            <v>0</v>
          </cell>
          <cell r="AK881">
            <v>0</v>
          </cell>
          <cell r="AL881">
            <v>0</v>
          </cell>
          <cell r="AM881">
            <v>0</v>
          </cell>
          <cell r="AN881">
            <v>0</v>
          </cell>
          <cell r="AO881">
            <v>189538</v>
          </cell>
          <cell r="AP881">
            <v>189978</v>
          </cell>
          <cell r="AQ881">
            <v>189756</v>
          </cell>
          <cell r="AR881">
            <v>190254</v>
          </cell>
          <cell r="AS881">
            <v>191214</v>
          </cell>
          <cell r="AT881">
            <v>192028</v>
          </cell>
          <cell r="AU881">
            <v>192394</v>
          </cell>
          <cell r="AV881">
            <v>192178</v>
          </cell>
          <cell r="AW881">
            <v>193140</v>
          </cell>
          <cell r="AX881">
            <v>194562</v>
          </cell>
          <cell r="AY881">
            <v>195094</v>
          </cell>
          <cell r="AZ881">
            <v>195150</v>
          </cell>
          <cell r="BA881" t="str">
            <v>TEMPR</v>
          </cell>
        </row>
        <row r="882">
          <cell r="A882" t="str">
            <v>250</v>
          </cell>
          <cell r="B882" t="str">
            <v>INGRESOS DE EXPLOTACION</v>
          </cell>
          <cell r="C882" t="str">
            <v xml:space="preserve">SERVICIOS DE DATOS E INTERNET </v>
          </cell>
          <cell r="D882" t="str">
            <v>4191038</v>
          </cell>
          <cell r="E882">
            <v>241797</v>
          </cell>
          <cell r="F882">
            <v>241423</v>
          </cell>
          <cell r="G882">
            <v>0</v>
          </cell>
          <cell r="H882">
            <v>0</v>
          </cell>
          <cell r="I882">
            <v>0</v>
          </cell>
          <cell r="J882">
            <v>0</v>
          </cell>
          <cell r="K882">
            <v>0</v>
          </cell>
          <cell r="L882">
            <v>0</v>
          </cell>
          <cell r="M882">
            <v>0</v>
          </cell>
          <cell r="N882">
            <v>0</v>
          </cell>
          <cell r="O882">
            <v>0</v>
          </cell>
          <cell r="P882">
            <v>0</v>
          </cell>
          <cell r="Q882">
            <v>0</v>
          </cell>
          <cell r="R882">
            <v>0</v>
          </cell>
          <cell r="S882">
            <v>0</v>
          </cell>
          <cell r="T882">
            <v>0</v>
          </cell>
          <cell r="U882">
            <v>0</v>
          </cell>
          <cell r="V882">
            <v>0</v>
          </cell>
          <cell r="W882">
            <v>0</v>
          </cell>
          <cell r="X882">
            <v>0</v>
          </cell>
          <cell r="Y882">
            <v>0</v>
          </cell>
          <cell r="Z882">
            <v>0</v>
          </cell>
          <cell r="AA882">
            <v>0</v>
          </cell>
          <cell r="AB882">
            <v>0</v>
          </cell>
          <cell r="AC882">
            <v>0</v>
          </cell>
          <cell r="AD882">
            <v>0</v>
          </cell>
          <cell r="AE882">
            <v>0</v>
          </cell>
          <cell r="AF882">
            <v>0</v>
          </cell>
          <cell r="AG882">
            <v>0</v>
          </cell>
          <cell r="AH882">
            <v>0</v>
          </cell>
          <cell r="AI882">
            <v>0</v>
          </cell>
          <cell r="AJ882">
            <v>0</v>
          </cell>
          <cell r="AK882">
            <v>0</v>
          </cell>
          <cell r="AL882">
            <v>0</v>
          </cell>
          <cell r="AM882">
            <v>0</v>
          </cell>
          <cell r="AN882">
            <v>0</v>
          </cell>
          <cell r="AO882">
            <v>502276</v>
          </cell>
          <cell r="AP882">
            <v>503446</v>
          </cell>
          <cell r="AQ882">
            <v>502856</v>
          </cell>
          <cell r="AR882">
            <v>504176</v>
          </cell>
          <cell r="AS882">
            <v>506720</v>
          </cell>
          <cell r="AT882">
            <v>508874</v>
          </cell>
          <cell r="AU882">
            <v>509846</v>
          </cell>
          <cell r="AV882">
            <v>509270</v>
          </cell>
          <cell r="AW882">
            <v>479630</v>
          </cell>
          <cell r="AX882">
            <v>483164</v>
          </cell>
          <cell r="AY882">
            <v>484482</v>
          </cell>
          <cell r="AZ882">
            <v>484628</v>
          </cell>
          <cell r="BA882" t="str">
            <v>TEMPR</v>
          </cell>
        </row>
        <row r="883">
          <cell r="A883" t="str">
            <v>250</v>
          </cell>
          <cell r="B883" t="str">
            <v>INGRESOS DE EXPLOTACION</v>
          </cell>
          <cell r="C883" t="str">
            <v xml:space="preserve">SERVICIOS DE DATOS E INTERNET </v>
          </cell>
          <cell r="D883" t="str">
            <v>4191041</v>
          </cell>
          <cell r="E883">
            <v>2982710</v>
          </cell>
          <cell r="F883">
            <v>2961884</v>
          </cell>
          <cell r="G883">
            <v>0</v>
          </cell>
          <cell r="H883">
            <v>0</v>
          </cell>
          <cell r="I883">
            <v>0</v>
          </cell>
          <cell r="J883">
            <v>0</v>
          </cell>
          <cell r="K883">
            <v>0</v>
          </cell>
          <cell r="L883">
            <v>0</v>
          </cell>
          <cell r="M883">
            <v>0</v>
          </cell>
          <cell r="N883">
            <v>0</v>
          </cell>
          <cell r="O883">
            <v>0</v>
          </cell>
          <cell r="P883">
            <v>0</v>
          </cell>
          <cell r="Q883">
            <v>0</v>
          </cell>
          <cell r="R883">
            <v>0</v>
          </cell>
          <cell r="S883">
            <v>0</v>
          </cell>
          <cell r="T883">
            <v>0</v>
          </cell>
          <cell r="U883">
            <v>0</v>
          </cell>
          <cell r="V883">
            <v>0</v>
          </cell>
          <cell r="W883">
            <v>0</v>
          </cell>
          <cell r="X883">
            <v>0</v>
          </cell>
          <cell r="Y883">
            <v>0</v>
          </cell>
          <cell r="Z883">
            <v>0</v>
          </cell>
          <cell r="AA883">
            <v>0</v>
          </cell>
          <cell r="AB883">
            <v>0</v>
          </cell>
          <cell r="AC883">
            <v>0</v>
          </cell>
          <cell r="AD883">
            <v>0</v>
          </cell>
          <cell r="AE883">
            <v>0</v>
          </cell>
          <cell r="AF883">
            <v>0</v>
          </cell>
          <cell r="AG883">
            <v>0</v>
          </cell>
          <cell r="AH883">
            <v>0</v>
          </cell>
          <cell r="AI883">
            <v>0</v>
          </cell>
          <cell r="AJ883">
            <v>0</v>
          </cell>
          <cell r="AK883">
            <v>0</v>
          </cell>
          <cell r="AL883">
            <v>0</v>
          </cell>
          <cell r="AM883">
            <v>0</v>
          </cell>
          <cell r="AN883">
            <v>0</v>
          </cell>
          <cell r="AO883">
            <v>10595812</v>
          </cell>
          <cell r="AP883">
            <v>10620450</v>
          </cell>
          <cell r="AQ883">
            <v>10608038</v>
          </cell>
          <cell r="AR883">
            <v>10635858</v>
          </cell>
          <cell r="AS883">
            <v>5339064</v>
          </cell>
          <cell r="AT883">
            <v>8849284</v>
          </cell>
          <cell r="AU883">
            <v>6214582</v>
          </cell>
          <cell r="AV883">
            <v>6669182</v>
          </cell>
          <cell r="AW883">
            <v>6702586</v>
          </cell>
          <cell r="AX883">
            <v>2256890</v>
          </cell>
          <cell r="AY883">
            <v>5943846</v>
          </cell>
          <cell r="AZ883">
            <v>5096064</v>
          </cell>
          <cell r="BA883" t="str">
            <v>TEMPR</v>
          </cell>
        </row>
        <row r="884">
          <cell r="A884" t="str">
            <v>250</v>
          </cell>
          <cell r="B884" t="str">
            <v>INGRESOS DE EXPLOTACION</v>
          </cell>
          <cell r="C884" t="str">
            <v xml:space="preserve">SERVICIOS DE DATOS E INTERNET </v>
          </cell>
          <cell r="D884" t="str">
            <v>4191042</v>
          </cell>
          <cell r="E884">
            <v>279121</v>
          </cell>
          <cell r="F884">
            <v>278689</v>
          </cell>
          <cell r="G884">
            <v>0</v>
          </cell>
          <cell r="H884">
            <v>0</v>
          </cell>
          <cell r="I884">
            <v>0</v>
          </cell>
          <cell r="J884">
            <v>0</v>
          </cell>
          <cell r="K884">
            <v>0</v>
          </cell>
          <cell r="L884">
            <v>0</v>
          </cell>
          <cell r="M884">
            <v>0</v>
          </cell>
          <cell r="N884">
            <v>0</v>
          </cell>
          <cell r="O884">
            <v>0</v>
          </cell>
          <cell r="P884">
            <v>0</v>
          </cell>
          <cell r="Q884">
            <v>0</v>
          </cell>
          <cell r="R884">
            <v>0</v>
          </cell>
          <cell r="S884">
            <v>0</v>
          </cell>
          <cell r="T884">
            <v>0</v>
          </cell>
          <cell r="U884">
            <v>0</v>
          </cell>
          <cell r="V884">
            <v>0</v>
          </cell>
          <cell r="W884">
            <v>0</v>
          </cell>
          <cell r="X884">
            <v>0</v>
          </cell>
          <cell r="Y884">
            <v>0</v>
          </cell>
          <cell r="Z884">
            <v>0</v>
          </cell>
          <cell r="AA884">
            <v>0</v>
          </cell>
          <cell r="AB884">
            <v>0</v>
          </cell>
          <cell r="AC884">
            <v>0</v>
          </cell>
          <cell r="AD884">
            <v>0</v>
          </cell>
          <cell r="AE884">
            <v>0</v>
          </cell>
          <cell r="AF884">
            <v>0</v>
          </cell>
          <cell r="AG884">
            <v>0</v>
          </cell>
          <cell r="AH884">
            <v>0</v>
          </cell>
          <cell r="AI884">
            <v>0</v>
          </cell>
          <cell r="AJ884">
            <v>0</v>
          </cell>
          <cell r="AK884">
            <v>0</v>
          </cell>
          <cell r="AL884">
            <v>0</v>
          </cell>
          <cell r="AM884">
            <v>0</v>
          </cell>
          <cell r="AN884">
            <v>0</v>
          </cell>
          <cell r="AO884">
            <v>760678</v>
          </cell>
          <cell r="AP884">
            <v>762448</v>
          </cell>
          <cell r="AQ884">
            <v>761558</v>
          </cell>
          <cell r="AR884">
            <v>763554</v>
          </cell>
          <cell r="AS884">
            <v>767408</v>
          </cell>
          <cell r="AT884">
            <v>770672</v>
          </cell>
          <cell r="AU884">
            <v>772142</v>
          </cell>
          <cell r="AV884">
            <v>771270</v>
          </cell>
          <cell r="AW884">
            <v>775134</v>
          </cell>
          <cell r="AX884">
            <v>373080</v>
          </cell>
          <cell r="AY884">
            <v>559268</v>
          </cell>
          <cell r="AZ884">
            <v>519494</v>
          </cell>
          <cell r="BA884" t="str">
            <v>TEMPR</v>
          </cell>
        </row>
        <row r="885">
          <cell r="A885" t="str">
            <v>250</v>
          </cell>
          <cell r="B885" t="str">
            <v>INGRESOS DE EXPLOTACION</v>
          </cell>
          <cell r="C885" t="str">
            <v xml:space="preserve">SERVICIOS DE DATOS E INTERNET </v>
          </cell>
          <cell r="D885" t="str">
            <v>4191044</v>
          </cell>
          <cell r="E885">
            <v>7724452</v>
          </cell>
          <cell r="F885">
            <v>8438542</v>
          </cell>
          <cell r="G885">
            <v>0</v>
          </cell>
          <cell r="H885">
            <v>0</v>
          </cell>
          <cell r="I885">
            <v>0</v>
          </cell>
          <cell r="J885">
            <v>0</v>
          </cell>
          <cell r="K885">
            <v>0</v>
          </cell>
          <cell r="L885">
            <v>0</v>
          </cell>
          <cell r="M885">
            <v>0</v>
          </cell>
          <cell r="N885">
            <v>0</v>
          </cell>
          <cell r="O885">
            <v>0</v>
          </cell>
          <cell r="P885">
            <v>0</v>
          </cell>
          <cell r="Q885">
            <v>0</v>
          </cell>
          <cell r="R885">
            <v>0</v>
          </cell>
          <cell r="S885">
            <v>0</v>
          </cell>
          <cell r="T885">
            <v>0</v>
          </cell>
          <cell r="U885">
            <v>0</v>
          </cell>
          <cell r="V885">
            <v>0</v>
          </cell>
          <cell r="W885">
            <v>0</v>
          </cell>
          <cell r="X885">
            <v>0</v>
          </cell>
          <cell r="Y885">
            <v>0</v>
          </cell>
          <cell r="Z885">
            <v>0</v>
          </cell>
          <cell r="AA885">
            <v>0</v>
          </cell>
          <cell r="AB885">
            <v>0</v>
          </cell>
          <cell r="AC885">
            <v>0</v>
          </cell>
          <cell r="AD885">
            <v>0</v>
          </cell>
          <cell r="AE885">
            <v>0</v>
          </cell>
          <cell r="AF885">
            <v>0</v>
          </cell>
          <cell r="AG885">
            <v>0</v>
          </cell>
          <cell r="AH885">
            <v>0</v>
          </cell>
          <cell r="AI885">
            <v>0</v>
          </cell>
          <cell r="AJ885">
            <v>0</v>
          </cell>
          <cell r="AK885">
            <v>0</v>
          </cell>
          <cell r="AL885">
            <v>0</v>
          </cell>
          <cell r="AM885">
            <v>0</v>
          </cell>
          <cell r="AN885">
            <v>0</v>
          </cell>
          <cell r="AO885">
            <v>30358150</v>
          </cell>
          <cell r="AP885">
            <v>28306584</v>
          </cell>
          <cell r="AQ885">
            <v>30525340</v>
          </cell>
          <cell r="AR885">
            <v>24429258</v>
          </cell>
          <cell r="AS885">
            <v>25636554</v>
          </cell>
          <cell r="AT885">
            <v>25778422</v>
          </cell>
          <cell r="AU885">
            <v>22323432</v>
          </cell>
          <cell r="AV885">
            <v>21088224</v>
          </cell>
          <cell r="AW885">
            <v>20042760</v>
          </cell>
          <cell r="AX885">
            <v>20587464</v>
          </cell>
          <cell r="AY885">
            <v>20090722</v>
          </cell>
          <cell r="AZ885">
            <v>18316604</v>
          </cell>
          <cell r="BA885" t="str">
            <v>TEMPR</v>
          </cell>
        </row>
        <row r="886">
          <cell r="A886" t="str">
            <v>250</v>
          </cell>
          <cell r="B886" t="str">
            <v>INGRESOS DE EXPLOTACION</v>
          </cell>
          <cell r="C886" t="str">
            <v xml:space="preserve">SERVICIOS DE DATOS E INTERNET </v>
          </cell>
          <cell r="D886" t="str">
            <v>4191045</v>
          </cell>
          <cell r="E886">
            <v>0</v>
          </cell>
          <cell r="F886">
            <v>0</v>
          </cell>
          <cell r="G886">
            <v>0</v>
          </cell>
          <cell r="H886">
            <v>0</v>
          </cell>
          <cell r="I886">
            <v>0</v>
          </cell>
          <cell r="J886">
            <v>0</v>
          </cell>
          <cell r="K886">
            <v>0</v>
          </cell>
          <cell r="L886">
            <v>0</v>
          </cell>
          <cell r="M886">
            <v>0</v>
          </cell>
          <cell r="N886">
            <v>0</v>
          </cell>
          <cell r="O886">
            <v>0</v>
          </cell>
          <cell r="P886">
            <v>0</v>
          </cell>
          <cell r="Q886">
            <v>0</v>
          </cell>
          <cell r="R886">
            <v>0</v>
          </cell>
          <cell r="S886">
            <v>0</v>
          </cell>
          <cell r="T886">
            <v>0</v>
          </cell>
          <cell r="U886">
            <v>0</v>
          </cell>
          <cell r="V886">
            <v>0</v>
          </cell>
          <cell r="W886">
            <v>0</v>
          </cell>
          <cell r="X886">
            <v>0</v>
          </cell>
          <cell r="Y886">
            <v>0</v>
          </cell>
          <cell r="Z886">
            <v>0</v>
          </cell>
          <cell r="AA886">
            <v>0</v>
          </cell>
          <cell r="AB886">
            <v>0</v>
          </cell>
          <cell r="AC886">
            <v>0</v>
          </cell>
          <cell r="AD886">
            <v>0</v>
          </cell>
          <cell r="AE886">
            <v>0</v>
          </cell>
          <cell r="AF886">
            <v>0</v>
          </cell>
          <cell r="AG886">
            <v>0</v>
          </cell>
          <cell r="AH886">
            <v>0</v>
          </cell>
          <cell r="AI886">
            <v>0</v>
          </cell>
          <cell r="AJ886">
            <v>0</v>
          </cell>
          <cell r="AK886">
            <v>0</v>
          </cell>
          <cell r="AL886">
            <v>0</v>
          </cell>
          <cell r="AM886">
            <v>0</v>
          </cell>
          <cell r="AN886">
            <v>0</v>
          </cell>
          <cell r="AO886">
            <v>0</v>
          </cell>
          <cell r="AP886">
            <v>0</v>
          </cell>
          <cell r="AQ886">
            <v>0</v>
          </cell>
          <cell r="AR886">
            <v>0</v>
          </cell>
          <cell r="AS886">
            <v>0</v>
          </cell>
          <cell r="AT886">
            <v>0</v>
          </cell>
          <cell r="AU886">
            <v>0</v>
          </cell>
          <cell r="AV886">
            <v>0</v>
          </cell>
          <cell r="AW886">
            <v>0</v>
          </cell>
          <cell r="AX886">
            <v>0</v>
          </cell>
          <cell r="AY886">
            <v>0</v>
          </cell>
          <cell r="AZ886">
            <v>113838</v>
          </cell>
          <cell r="BA886" t="str">
            <v>TEMPR</v>
          </cell>
        </row>
        <row r="887">
          <cell r="A887" t="str">
            <v>250</v>
          </cell>
          <cell r="B887" t="str">
            <v>INGRESOS DE EXPLOTACION</v>
          </cell>
          <cell r="C887" t="str">
            <v>SERVICIOS DE INFORMACISN INTER</v>
          </cell>
          <cell r="D887" t="str">
            <v>4192009</v>
          </cell>
          <cell r="E887">
            <v>-14886</v>
          </cell>
          <cell r="F887">
            <v>433701</v>
          </cell>
          <cell r="G887">
            <v>0</v>
          </cell>
          <cell r="H887">
            <v>0</v>
          </cell>
          <cell r="I887">
            <v>0</v>
          </cell>
          <cell r="J887">
            <v>0</v>
          </cell>
          <cell r="K887">
            <v>0</v>
          </cell>
          <cell r="L887">
            <v>0</v>
          </cell>
          <cell r="M887">
            <v>0</v>
          </cell>
          <cell r="N887">
            <v>0</v>
          </cell>
          <cell r="O887">
            <v>0</v>
          </cell>
          <cell r="P887">
            <v>0</v>
          </cell>
          <cell r="Q887">
            <v>0</v>
          </cell>
          <cell r="R887">
            <v>0</v>
          </cell>
          <cell r="S887">
            <v>0</v>
          </cell>
          <cell r="T887">
            <v>0</v>
          </cell>
          <cell r="U887">
            <v>0</v>
          </cell>
          <cell r="V887">
            <v>0</v>
          </cell>
          <cell r="W887">
            <v>0</v>
          </cell>
          <cell r="X887">
            <v>0</v>
          </cell>
          <cell r="Y887">
            <v>0</v>
          </cell>
          <cell r="Z887">
            <v>0</v>
          </cell>
          <cell r="AA887">
            <v>0</v>
          </cell>
          <cell r="AB887">
            <v>0</v>
          </cell>
          <cell r="AC887">
            <v>0</v>
          </cell>
          <cell r="AD887">
            <v>0</v>
          </cell>
          <cell r="AE887">
            <v>0</v>
          </cell>
          <cell r="AF887">
            <v>0</v>
          </cell>
          <cell r="AG887">
            <v>0</v>
          </cell>
          <cell r="AH887">
            <v>0</v>
          </cell>
          <cell r="AI887">
            <v>0</v>
          </cell>
          <cell r="AJ887">
            <v>0</v>
          </cell>
          <cell r="AK887">
            <v>0</v>
          </cell>
          <cell r="AL887">
            <v>0</v>
          </cell>
          <cell r="AM887">
            <v>0</v>
          </cell>
          <cell r="AN887">
            <v>0</v>
          </cell>
          <cell r="AO887">
            <v>0</v>
          </cell>
          <cell r="AP887">
            <v>0</v>
          </cell>
          <cell r="AQ887">
            <v>0</v>
          </cell>
          <cell r="AR887">
            <v>0</v>
          </cell>
          <cell r="AS887">
            <v>0</v>
          </cell>
          <cell r="AT887">
            <v>0</v>
          </cell>
          <cell r="AU887">
            <v>0</v>
          </cell>
          <cell r="AV887">
            <v>0</v>
          </cell>
          <cell r="AW887">
            <v>0</v>
          </cell>
          <cell r="AX887">
            <v>832622</v>
          </cell>
          <cell r="AY887">
            <v>46000</v>
          </cell>
          <cell r="AZ887">
            <v>19190</v>
          </cell>
          <cell r="BA887" t="str">
            <v>TEMPR</v>
          </cell>
        </row>
        <row r="888">
          <cell r="A888" t="str">
            <v>250</v>
          </cell>
          <cell r="B888" t="str">
            <v>INGRESOS DE EXPLOTACION</v>
          </cell>
          <cell r="C888" t="str">
            <v>SERVICIOS DE INFORMACISN INTER</v>
          </cell>
          <cell r="D888" t="str">
            <v>4192010</v>
          </cell>
          <cell r="E888">
            <v>0</v>
          </cell>
          <cell r="F888">
            <v>36000</v>
          </cell>
          <cell r="G888">
            <v>0</v>
          </cell>
          <cell r="H888">
            <v>0</v>
          </cell>
          <cell r="I888">
            <v>0</v>
          </cell>
          <cell r="J888">
            <v>0</v>
          </cell>
          <cell r="K888">
            <v>0</v>
          </cell>
          <cell r="L888">
            <v>0</v>
          </cell>
          <cell r="M888">
            <v>0</v>
          </cell>
          <cell r="N888">
            <v>0</v>
          </cell>
          <cell r="O888">
            <v>0</v>
          </cell>
          <cell r="P888">
            <v>0</v>
          </cell>
          <cell r="Q888">
            <v>0</v>
          </cell>
          <cell r="R888">
            <v>0</v>
          </cell>
          <cell r="S888">
            <v>0</v>
          </cell>
          <cell r="T888">
            <v>0</v>
          </cell>
          <cell r="U888">
            <v>0</v>
          </cell>
          <cell r="V888">
            <v>0</v>
          </cell>
          <cell r="W888">
            <v>0</v>
          </cell>
          <cell r="X888">
            <v>0</v>
          </cell>
          <cell r="Y888">
            <v>0</v>
          </cell>
          <cell r="Z888">
            <v>0</v>
          </cell>
          <cell r="AA888">
            <v>0</v>
          </cell>
          <cell r="AB888">
            <v>0</v>
          </cell>
          <cell r="AC888">
            <v>0</v>
          </cell>
          <cell r="AD888">
            <v>0</v>
          </cell>
          <cell r="AE888">
            <v>0</v>
          </cell>
          <cell r="AF888">
            <v>0</v>
          </cell>
          <cell r="AG888">
            <v>0</v>
          </cell>
          <cell r="AH888">
            <v>0</v>
          </cell>
          <cell r="AI888">
            <v>0</v>
          </cell>
          <cell r="AJ888">
            <v>0</v>
          </cell>
          <cell r="AK888">
            <v>0</v>
          </cell>
          <cell r="AL888">
            <v>0</v>
          </cell>
          <cell r="AM888">
            <v>0</v>
          </cell>
          <cell r="AN888">
            <v>0</v>
          </cell>
          <cell r="AO888">
            <v>0</v>
          </cell>
          <cell r="AP888">
            <v>0</v>
          </cell>
          <cell r="AQ888">
            <v>0</v>
          </cell>
          <cell r="AR888">
            <v>0</v>
          </cell>
          <cell r="AS888">
            <v>0</v>
          </cell>
          <cell r="AT888">
            <v>0</v>
          </cell>
          <cell r="AU888">
            <v>0</v>
          </cell>
          <cell r="AV888">
            <v>0</v>
          </cell>
          <cell r="AW888">
            <v>0</v>
          </cell>
          <cell r="AX888">
            <v>0</v>
          </cell>
          <cell r="AY888">
            <v>0</v>
          </cell>
          <cell r="AZ888">
            <v>0</v>
          </cell>
          <cell r="BA888" t="str">
            <v>TEMPR</v>
          </cell>
        </row>
        <row r="889">
          <cell r="A889" t="str">
            <v>250</v>
          </cell>
          <cell r="B889" t="str">
            <v>INGRESOS DE EXPLOTACION</v>
          </cell>
          <cell r="C889" t="str">
            <v>SERVICIOS DE INFORMACISN INTER</v>
          </cell>
          <cell r="D889" t="str">
            <v>4192012</v>
          </cell>
          <cell r="E889">
            <v>0</v>
          </cell>
          <cell r="F889">
            <v>171696</v>
          </cell>
          <cell r="G889">
            <v>0</v>
          </cell>
          <cell r="H889">
            <v>0</v>
          </cell>
          <cell r="I889">
            <v>0</v>
          </cell>
          <cell r="J889">
            <v>0</v>
          </cell>
          <cell r="K889">
            <v>0</v>
          </cell>
          <cell r="L889">
            <v>0</v>
          </cell>
          <cell r="M889">
            <v>0</v>
          </cell>
          <cell r="N889">
            <v>0</v>
          </cell>
          <cell r="O889">
            <v>0</v>
          </cell>
          <cell r="P889">
            <v>0</v>
          </cell>
          <cell r="Q889">
            <v>0</v>
          </cell>
          <cell r="R889">
            <v>0</v>
          </cell>
          <cell r="S889">
            <v>0</v>
          </cell>
          <cell r="T889">
            <v>0</v>
          </cell>
          <cell r="U889">
            <v>0</v>
          </cell>
          <cell r="V889">
            <v>0</v>
          </cell>
          <cell r="W889">
            <v>0</v>
          </cell>
          <cell r="X889">
            <v>0</v>
          </cell>
          <cell r="Y889">
            <v>0</v>
          </cell>
          <cell r="Z889">
            <v>0</v>
          </cell>
          <cell r="AA889">
            <v>0</v>
          </cell>
          <cell r="AB889">
            <v>0</v>
          </cell>
          <cell r="AC889">
            <v>0</v>
          </cell>
          <cell r="AD889">
            <v>0</v>
          </cell>
          <cell r="AE889">
            <v>0</v>
          </cell>
          <cell r="AF889">
            <v>0</v>
          </cell>
          <cell r="AG889">
            <v>0</v>
          </cell>
          <cell r="AH889">
            <v>0</v>
          </cell>
          <cell r="AI889">
            <v>0</v>
          </cell>
          <cell r="AJ889">
            <v>0</v>
          </cell>
          <cell r="AK889">
            <v>0</v>
          </cell>
          <cell r="AL889">
            <v>0</v>
          </cell>
          <cell r="AM889">
            <v>0</v>
          </cell>
          <cell r="AN889">
            <v>0</v>
          </cell>
          <cell r="AO889">
            <v>0</v>
          </cell>
          <cell r="AP889">
            <v>0</v>
          </cell>
          <cell r="AQ889">
            <v>0</v>
          </cell>
          <cell r="AR889">
            <v>0</v>
          </cell>
          <cell r="AS889">
            <v>0</v>
          </cell>
          <cell r="AT889">
            <v>0</v>
          </cell>
          <cell r="AU889">
            <v>0</v>
          </cell>
          <cell r="AV889">
            <v>138000</v>
          </cell>
          <cell r="AW889">
            <v>46000</v>
          </cell>
          <cell r="AX889">
            <v>-92000</v>
          </cell>
          <cell r="AY889">
            <v>0</v>
          </cell>
          <cell r="AZ889">
            <v>0</v>
          </cell>
          <cell r="BA889" t="str">
            <v>TEMPR</v>
          </cell>
        </row>
        <row r="890">
          <cell r="A890" t="str">
            <v>250</v>
          </cell>
          <cell r="B890" t="str">
            <v>INGRESOS DE EXPLOTACION</v>
          </cell>
          <cell r="C890" t="str">
            <v>SERVICIOS DE INFORMACISN INTER</v>
          </cell>
          <cell r="D890" t="str">
            <v>4192013</v>
          </cell>
          <cell r="E890">
            <v>0</v>
          </cell>
          <cell r="F890">
            <v>0</v>
          </cell>
          <cell r="G890">
            <v>0</v>
          </cell>
          <cell r="H890">
            <v>0</v>
          </cell>
          <cell r="I890">
            <v>0</v>
          </cell>
          <cell r="J890">
            <v>0</v>
          </cell>
          <cell r="K890">
            <v>0</v>
          </cell>
          <cell r="L890">
            <v>0</v>
          </cell>
          <cell r="M890">
            <v>0</v>
          </cell>
          <cell r="N890">
            <v>0</v>
          </cell>
          <cell r="O890">
            <v>0</v>
          </cell>
          <cell r="P890">
            <v>0</v>
          </cell>
          <cell r="Q890">
            <v>0</v>
          </cell>
          <cell r="R890">
            <v>0</v>
          </cell>
          <cell r="S890">
            <v>0</v>
          </cell>
          <cell r="T890">
            <v>0</v>
          </cell>
          <cell r="U890">
            <v>0</v>
          </cell>
          <cell r="V890">
            <v>0</v>
          </cell>
          <cell r="W890">
            <v>0</v>
          </cell>
          <cell r="X890">
            <v>0</v>
          </cell>
          <cell r="Y890">
            <v>0</v>
          </cell>
          <cell r="Z890">
            <v>0</v>
          </cell>
          <cell r="AA890">
            <v>0</v>
          </cell>
          <cell r="AB890">
            <v>0</v>
          </cell>
          <cell r="AC890">
            <v>0</v>
          </cell>
          <cell r="AD890">
            <v>0</v>
          </cell>
          <cell r="AE890">
            <v>0</v>
          </cell>
          <cell r="AF890">
            <v>0</v>
          </cell>
          <cell r="AG890">
            <v>0</v>
          </cell>
          <cell r="AH890">
            <v>0</v>
          </cell>
          <cell r="AI890">
            <v>0</v>
          </cell>
          <cell r="AJ890">
            <v>0</v>
          </cell>
          <cell r="AK890">
            <v>0</v>
          </cell>
          <cell r="AL890">
            <v>0</v>
          </cell>
          <cell r="AM890">
            <v>0</v>
          </cell>
          <cell r="AN890">
            <v>0</v>
          </cell>
          <cell r="AO890">
            <v>0</v>
          </cell>
          <cell r="AP890">
            <v>0</v>
          </cell>
          <cell r="AQ890">
            <v>0</v>
          </cell>
          <cell r="AR890">
            <v>0</v>
          </cell>
          <cell r="AS890">
            <v>0</v>
          </cell>
          <cell r="AT890">
            <v>0</v>
          </cell>
          <cell r="AU890">
            <v>0</v>
          </cell>
          <cell r="AV890">
            <v>0</v>
          </cell>
          <cell r="AW890">
            <v>0</v>
          </cell>
          <cell r="AX890">
            <v>3162874</v>
          </cell>
          <cell r="AY890">
            <v>0</v>
          </cell>
          <cell r="AZ890">
            <v>0</v>
          </cell>
          <cell r="BA890" t="str">
            <v>TEMPR</v>
          </cell>
        </row>
        <row r="891">
          <cell r="A891" t="str">
            <v>250</v>
          </cell>
          <cell r="B891" t="str">
            <v>INGRESOS DE EXPLOTACION</v>
          </cell>
          <cell r="C891" t="str">
            <v>SERVICIOS DE INFORMACISN INTER</v>
          </cell>
          <cell r="D891" t="str">
            <v>4192017</v>
          </cell>
          <cell r="E891">
            <v>0</v>
          </cell>
          <cell r="F891">
            <v>0</v>
          </cell>
          <cell r="G891">
            <v>0</v>
          </cell>
          <cell r="H891">
            <v>0</v>
          </cell>
          <cell r="I891">
            <v>0</v>
          </cell>
          <cell r="J891">
            <v>0</v>
          </cell>
          <cell r="K891">
            <v>0</v>
          </cell>
          <cell r="L891">
            <v>0</v>
          </cell>
          <cell r="M891">
            <v>0</v>
          </cell>
          <cell r="N891">
            <v>0</v>
          </cell>
          <cell r="O891">
            <v>0</v>
          </cell>
          <cell r="P891">
            <v>0</v>
          </cell>
          <cell r="Q891">
            <v>0</v>
          </cell>
          <cell r="R891">
            <v>0</v>
          </cell>
          <cell r="S891">
            <v>0</v>
          </cell>
          <cell r="T891">
            <v>0</v>
          </cell>
          <cell r="U891">
            <v>0</v>
          </cell>
          <cell r="V891">
            <v>0</v>
          </cell>
          <cell r="W891">
            <v>0</v>
          </cell>
          <cell r="X891">
            <v>0</v>
          </cell>
          <cell r="Y891">
            <v>0</v>
          </cell>
          <cell r="Z891">
            <v>0</v>
          </cell>
          <cell r="AA891">
            <v>0</v>
          </cell>
          <cell r="AB891">
            <v>0</v>
          </cell>
          <cell r="AC891">
            <v>0</v>
          </cell>
          <cell r="AD891">
            <v>0</v>
          </cell>
          <cell r="AE891">
            <v>0</v>
          </cell>
          <cell r="AF891">
            <v>0</v>
          </cell>
          <cell r="AG891">
            <v>0</v>
          </cell>
          <cell r="AH891">
            <v>0</v>
          </cell>
          <cell r="AI891">
            <v>0</v>
          </cell>
          <cell r="AJ891">
            <v>0</v>
          </cell>
          <cell r="AK891">
            <v>0</v>
          </cell>
          <cell r="AL891">
            <v>0</v>
          </cell>
          <cell r="AM891">
            <v>0</v>
          </cell>
          <cell r="AN891">
            <v>0</v>
          </cell>
          <cell r="AO891">
            <v>0</v>
          </cell>
          <cell r="AP891">
            <v>0</v>
          </cell>
          <cell r="AQ891">
            <v>0</v>
          </cell>
          <cell r="AR891">
            <v>0</v>
          </cell>
          <cell r="AS891">
            <v>0</v>
          </cell>
          <cell r="AT891">
            <v>0</v>
          </cell>
          <cell r="AU891">
            <v>0</v>
          </cell>
          <cell r="AV891">
            <v>0</v>
          </cell>
          <cell r="AW891">
            <v>0</v>
          </cell>
          <cell r="AX891">
            <v>6525954</v>
          </cell>
          <cell r="AY891">
            <v>0</v>
          </cell>
          <cell r="AZ891">
            <v>0</v>
          </cell>
          <cell r="BA891" t="str">
            <v>TEMPR</v>
          </cell>
        </row>
        <row r="892">
          <cell r="A892" t="str">
            <v>250</v>
          </cell>
          <cell r="B892" t="str">
            <v>INGRESOS DE EXPLOTACION</v>
          </cell>
          <cell r="C892" t="str">
            <v>SERVICIOS DE INFORMACISN INTER</v>
          </cell>
          <cell r="D892" t="str">
            <v>4192018</v>
          </cell>
          <cell r="E892">
            <v>473192</v>
          </cell>
          <cell r="F892">
            <v>-1298311</v>
          </cell>
          <cell r="G892">
            <v>0</v>
          </cell>
          <cell r="H892">
            <v>0</v>
          </cell>
          <cell r="I892">
            <v>0</v>
          </cell>
          <cell r="J892">
            <v>0</v>
          </cell>
          <cell r="K892">
            <v>0</v>
          </cell>
          <cell r="L892">
            <v>0</v>
          </cell>
          <cell r="M892">
            <v>0</v>
          </cell>
          <cell r="N892">
            <v>0</v>
          </cell>
          <cell r="O892">
            <v>0</v>
          </cell>
          <cell r="P892">
            <v>0</v>
          </cell>
          <cell r="Q892">
            <v>0</v>
          </cell>
          <cell r="R892">
            <v>0</v>
          </cell>
          <cell r="S892">
            <v>0</v>
          </cell>
          <cell r="T892">
            <v>0</v>
          </cell>
          <cell r="U892">
            <v>0</v>
          </cell>
          <cell r="V892">
            <v>0</v>
          </cell>
          <cell r="W892">
            <v>0</v>
          </cell>
          <cell r="X892">
            <v>0</v>
          </cell>
          <cell r="Y892">
            <v>0</v>
          </cell>
          <cell r="Z892">
            <v>0</v>
          </cell>
          <cell r="AA892">
            <v>0</v>
          </cell>
          <cell r="AB892">
            <v>0</v>
          </cell>
          <cell r="AC892">
            <v>0</v>
          </cell>
          <cell r="AD892">
            <v>0</v>
          </cell>
          <cell r="AE892">
            <v>0</v>
          </cell>
          <cell r="AF892">
            <v>0</v>
          </cell>
          <cell r="AG892">
            <v>0</v>
          </cell>
          <cell r="AH892">
            <v>0</v>
          </cell>
          <cell r="AI892">
            <v>0</v>
          </cell>
          <cell r="AJ892">
            <v>0</v>
          </cell>
          <cell r="AK892">
            <v>0</v>
          </cell>
          <cell r="AL892">
            <v>0</v>
          </cell>
          <cell r="AM892">
            <v>0</v>
          </cell>
          <cell r="AN892">
            <v>0</v>
          </cell>
          <cell r="AO892">
            <v>0</v>
          </cell>
          <cell r="AP892">
            <v>0</v>
          </cell>
          <cell r="AQ892">
            <v>0</v>
          </cell>
          <cell r="AR892">
            <v>1110366</v>
          </cell>
          <cell r="AS892">
            <v>988588</v>
          </cell>
          <cell r="AT892">
            <v>998214</v>
          </cell>
          <cell r="AU892">
            <v>1015394</v>
          </cell>
          <cell r="AV892">
            <v>565988</v>
          </cell>
          <cell r="AW892">
            <v>787492</v>
          </cell>
          <cell r="AX892">
            <v>961870</v>
          </cell>
          <cell r="AY892">
            <v>947820</v>
          </cell>
          <cell r="AZ892">
            <v>1487346</v>
          </cell>
          <cell r="BA892" t="str">
            <v>TEMPR</v>
          </cell>
        </row>
        <row r="893">
          <cell r="A893" t="str">
            <v>250</v>
          </cell>
          <cell r="B893" t="str">
            <v>INGRESOS DE EXPLOTACION</v>
          </cell>
          <cell r="C893" t="str">
            <v>SERVICIOS DE INFORMACISN INTER</v>
          </cell>
          <cell r="D893" t="str">
            <v>4192019</v>
          </cell>
          <cell r="E893">
            <v>0</v>
          </cell>
          <cell r="F893">
            <v>0</v>
          </cell>
          <cell r="G893">
            <v>0</v>
          </cell>
          <cell r="H893">
            <v>0</v>
          </cell>
          <cell r="I893">
            <v>0</v>
          </cell>
          <cell r="J893">
            <v>0</v>
          </cell>
          <cell r="K893">
            <v>0</v>
          </cell>
          <cell r="L893">
            <v>0</v>
          </cell>
          <cell r="M893">
            <v>0</v>
          </cell>
          <cell r="N893">
            <v>0</v>
          </cell>
          <cell r="O893">
            <v>0</v>
          </cell>
          <cell r="P893">
            <v>0</v>
          </cell>
          <cell r="Q893">
            <v>0</v>
          </cell>
          <cell r="R893">
            <v>0</v>
          </cell>
          <cell r="S893">
            <v>0</v>
          </cell>
          <cell r="T893">
            <v>0</v>
          </cell>
          <cell r="U893">
            <v>0</v>
          </cell>
          <cell r="V893">
            <v>0</v>
          </cell>
          <cell r="W893">
            <v>0</v>
          </cell>
          <cell r="X893">
            <v>0</v>
          </cell>
          <cell r="Y893">
            <v>0</v>
          </cell>
          <cell r="Z893">
            <v>0</v>
          </cell>
          <cell r="AA893">
            <v>0</v>
          </cell>
          <cell r="AB893">
            <v>0</v>
          </cell>
          <cell r="AC893">
            <v>0</v>
          </cell>
          <cell r="AD893">
            <v>0</v>
          </cell>
          <cell r="AE893">
            <v>0</v>
          </cell>
          <cell r="AF893">
            <v>0</v>
          </cell>
          <cell r="AG893">
            <v>0</v>
          </cell>
          <cell r="AH893">
            <v>0</v>
          </cell>
          <cell r="AI893">
            <v>0</v>
          </cell>
          <cell r="AJ893">
            <v>0</v>
          </cell>
          <cell r="AK893">
            <v>0</v>
          </cell>
          <cell r="AL893">
            <v>0</v>
          </cell>
          <cell r="AM893">
            <v>0</v>
          </cell>
          <cell r="AN893">
            <v>0</v>
          </cell>
          <cell r="AO893">
            <v>0</v>
          </cell>
          <cell r="AP893">
            <v>0</v>
          </cell>
          <cell r="AQ893">
            <v>0</v>
          </cell>
          <cell r="AR893">
            <v>0</v>
          </cell>
          <cell r="AS893">
            <v>0</v>
          </cell>
          <cell r="AT893">
            <v>0</v>
          </cell>
          <cell r="AU893">
            <v>0</v>
          </cell>
          <cell r="AV893">
            <v>0</v>
          </cell>
          <cell r="AW893">
            <v>0</v>
          </cell>
          <cell r="AX893">
            <v>0</v>
          </cell>
          <cell r="AY893">
            <v>0</v>
          </cell>
          <cell r="AZ893">
            <v>244068</v>
          </cell>
          <cell r="BA893" t="str">
            <v>TEMPR</v>
          </cell>
        </row>
        <row r="894">
          <cell r="A894" t="str">
            <v>250</v>
          </cell>
          <cell r="B894" t="str">
            <v>INGRESOS DE EXPLOTACION</v>
          </cell>
          <cell r="C894" t="str">
            <v>SERVICIOS DE INFORMACISN INTER</v>
          </cell>
          <cell r="D894" t="str">
            <v>4192020</v>
          </cell>
          <cell r="E894">
            <v>5228461</v>
          </cell>
          <cell r="F894">
            <v>5068854</v>
          </cell>
          <cell r="G894">
            <v>0</v>
          </cell>
          <cell r="H894">
            <v>0</v>
          </cell>
          <cell r="I894">
            <v>0</v>
          </cell>
          <cell r="J894">
            <v>0</v>
          </cell>
          <cell r="K894">
            <v>0</v>
          </cell>
          <cell r="L894">
            <v>0</v>
          </cell>
          <cell r="M894">
            <v>0</v>
          </cell>
          <cell r="N894">
            <v>0</v>
          </cell>
          <cell r="O894">
            <v>0</v>
          </cell>
          <cell r="P894">
            <v>0</v>
          </cell>
          <cell r="Q894">
            <v>0</v>
          </cell>
          <cell r="R894">
            <v>0</v>
          </cell>
          <cell r="S894">
            <v>0</v>
          </cell>
          <cell r="T894">
            <v>0</v>
          </cell>
          <cell r="U894">
            <v>0</v>
          </cell>
          <cell r="V894">
            <v>0</v>
          </cell>
          <cell r="W894">
            <v>0</v>
          </cell>
          <cell r="X894">
            <v>0</v>
          </cell>
          <cell r="Y894">
            <v>0</v>
          </cell>
          <cell r="Z894">
            <v>0</v>
          </cell>
          <cell r="AA894">
            <v>0</v>
          </cell>
          <cell r="AB894">
            <v>0</v>
          </cell>
          <cell r="AC894">
            <v>0</v>
          </cell>
          <cell r="AD894">
            <v>0</v>
          </cell>
          <cell r="AE894">
            <v>0</v>
          </cell>
          <cell r="AF894">
            <v>0</v>
          </cell>
          <cell r="AG894">
            <v>0</v>
          </cell>
          <cell r="AH894">
            <v>0</v>
          </cell>
          <cell r="AI894">
            <v>0</v>
          </cell>
          <cell r="AJ894">
            <v>0</v>
          </cell>
          <cell r="AK894">
            <v>0</v>
          </cell>
          <cell r="AL894">
            <v>0</v>
          </cell>
          <cell r="AM894">
            <v>0</v>
          </cell>
          <cell r="AN894">
            <v>0</v>
          </cell>
          <cell r="AO894">
            <v>8967204</v>
          </cell>
          <cell r="AP894">
            <v>20828244</v>
          </cell>
          <cell r="AQ894">
            <v>3953108</v>
          </cell>
          <cell r="AR894">
            <v>10564608</v>
          </cell>
          <cell r="AS894">
            <v>9773978</v>
          </cell>
          <cell r="AT894">
            <v>9617512</v>
          </cell>
          <cell r="AU894">
            <v>10187488</v>
          </cell>
          <cell r="AV894">
            <v>10367442</v>
          </cell>
          <cell r="AW894">
            <v>10977192</v>
          </cell>
          <cell r="AX894">
            <v>11467564</v>
          </cell>
          <cell r="AY894">
            <v>10746214</v>
          </cell>
          <cell r="AZ894">
            <v>8860508</v>
          </cell>
          <cell r="BA894" t="str">
            <v>TEMPR</v>
          </cell>
        </row>
        <row r="895">
          <cell r="A895" t="str">
            <v>250</v>
          </cell>
          <cell r="B895" t="str">
            <v>INGRESOS DE EXPLOTACION</v>
          </cell>
          <cell r="C895" t="str">
            <v>SERVICIOS MULTIMEDIALES PARA T</v>
          </cell>
          <cell r="D895" t="str">
            <v>4193201</v>
          </cell>
          <cell r="E895">
            <v>0</v>
          </cell>
          <cell r="F895">
            <v>0</v>
          </cell>
          <cell r="G895">
            <v>0</v>
          </cell>
          <cell r="H895">
            <v>0</v>
          </cell>
          <cell r="I895">
            <v>0</v>
          </cell>
          <cell r="J895">
            <v>0</v>
          </cell>
          <cell r="K895">
            <v>0</v>
          </cell>
          <cell r="L895">
            <v>0</v>
          </cell>
          <cell r="M895">
            <v>0</v>
          </cell>
          <cell r="N895">
            <v>0</v>
          </cell>
          <cell r="O895">
            <v>0</v>
          </cell>
          <cell r="P895">
            <v>0</v>
          </cell>
          <cell r="Q895">
            <v>0</v>
          </cell>
          <cell r="R895">
            <v>0</v>
          </cell>
          <cell r="S895">
            <v>0</v>
          </cell>
          <cell r="T895">
            <v>0</v>
          </cell>
          <cell r="U895">
            <v>0</v>
          </cell>
          <cell r="V895">
            <v>0</v>
          </cell>
          <cell r="W895">
            <v>0</v>
          </cell>
          <cell r="X895">
            <v>0</v>
          </cell>
          <cell r="Y895">
            <v>0</v>
          </cell>
          <cell r="Z895">
            <v>0</v>
          </cell>
          <cell r="AA895">
            <v>0</v>
          </cell>
          <cell r="AB895">
            <v>0</v>
          </cell>
          <cell r="AC895">
            <v>0</v>
          </cell>
          <cell r="AD895">
            <v>0</v>
          </cell>
          <cell r="AE895">
            <v>0</v>
          </cell>
          <cell r="AF895">
            <v>0</v>
          </cell>
          <cell r="AG895">
            <v>0</v>
          </cell>
          <cell r="AH895">
            <v>0</v>
          </cell>
          <cell r="AI895">
            <v>0</v>
          </cell>
          <cell r="AJ895">
            <v>0</v>
          </cell>
          <cell r="AK895">
            <v>0</v>
          </cell>
          <cell r="AL895">
            <v>0</v>
          </cell>
          <cell r="AM895">
            <v>0</v>
          </cell>
          <cell r="AN895">
            <v>0</v>
          </cell>
          <cell r="AO895">
            <v>1856526</v>
          </cell>
          <cell r="AP895">
            <v>1860842</v>
          </cell>
          <cell r="AQ895">
            <v>1858668</v>
          </cell>
          <cell r="AR895">
            <v>1863542</v>
          </cell>
          <cell r="AS895">
            <v>1872950</v>
          </cell>
          <cell r="AT895">
            <v>1880912</v>
          </cell>
          <cell r="AU895">
            <v>1884504</v>
          </cell>
          <cell r="AV895">
            <v>1882374</v>
          </cell>
          <cell r="AW895">
            <v>1891802</v>
          </cell>
          <cell r="AX895">
            <v>0</v>
          </cell>
          <cell r="AY895">
            <v>0</v>
          </cell>
          <cell r="AZ895">
            <v>0</v>
          </cell>
          <cell r="BA895" t="str">
            <v>TEMPR</v>
          </cell>
        </row>
        <row r="896">
          <cell r="A896" t="str">
            <v>250</v>
          </cell>
          <cell r="B896" t="str">
            <v>INGRESOS DE EXPLOTACION</v>
          </cell>
          <cell r="C896" t="str">
            <v>SERVICIOS MULTIMEDIALES PARA T</v>
          </cell>
          <cell r="D896" t="str">
            <v>4193202</v>
          </cell>
          <cell r="E896">
            <v>31378317</v>
          </cell>
          <cell r="F896">
            <v>32005746</v>
          </cell>
          <cell r="G896">
            <v>0</v>
          </cell>
          <cell r="H896">
            <v>0</v>
          </cell>
          <cell r="I896">
            <v>0</v>
          </cell>
          <cell r="J896">
            <v>0</v>
          </cell>
          <cell r="K896">
            <v>0</v>
          </cell>
          <cell r="L896">
            <v>0</v>
          </cell>
          <cell r="M896">
            <v>0</v>
          </cell>
          <cell r="N896">
            <v>0</v>
          </cell>
          <cell r="O896">
            <v>0</v>
          </cell>
          <cell r="P896">
            <v>0</v>
          </cell>
          <cell r="Q896">
            <v>0</v>
          </cell>
          <cell r="R896">
            <v>0</v>
          </cell>
          <cell r="S896">
            <v>0</v>
          </cell>
          <cell r="T896">
            <v>0</v>
          </cell>
          <cell r="U896">
            <v>0</v>
          </cell>
          <cell r="V896">
            <v>0</v>
          </cell>
          <cell r="W896">
            <v>0</v>
          </cell>
          <cell r="X896">
            <v>0</v>
          </cell>
          <cell r="Y896">
            <v>0</v>
          </cell>
          <cell r="Z896">
            <v>0</v>
          </cell>
          <cell r="AA896">
            <v>0</v>
          </cell>
          <cell r="AB896">
            <v>0</v>
          </cell>
          <cell r="AC896">
            <v>0</v>
          </cell>
          <cell r="AD896">
            <v>0</v>
          </cell>
          <cell r="AE896">
            <v>0</v>
          </cell>
          <cell r="AF896">
            <v>0</v>
          </cell>
          <cell r="AG896">
            <v>0</v>
          </cell>
          <cell r="AH896">
            <v>0</v>
          </cell>
          <cell r="AI896">
            <v>0</v>
          </cell>
          <cell r="AJ896">
            <v>0</v>
          </cell>
          <cell r="AK896">
            <v>0</v>
          </cell>
          <cell r="AL896">
            <v>0</v>
          </cell>
          <cell r="AM896">
            <v>0</v>
          </cell>
          <cell r="AN896">
            <v>0</v>
          </cell>
          <cell r="AO896">
            <v>78654836</v>
          </cell>
          <cell r="AP896">
            <v>78616086</v>
          </cell>
          <cell r="AQ896">
            <v>72348738</v>
          </cell>
          <cell r="AR896">
            <v>70226060</v>
          </cell>
          <cell r="AS896">
            <v>73569328</v>
          </cell>
          <cell r="AT896">
            <v>70521058</v>
          </cell>
          <cell r="AU896">
            <v>72215956</v>
          </cell>
          <cell r="AV896">
            <v>69346628</v>
          </cell>
          <cell r="AW896">
            <v>64938708</v>
          </cell>
          <cell r="AX896">
            <v>14008458</v>
          </cell>
          <cell r="AY896">
            <v>67582776</v>
          </cell>
          <cell r="AZ896">
            <v>63100562</v>
          </cell>
          <cell r="BA896" t="str">
            <v>TEMPR</v>
          </cell>
        </row>
        <row r="897">
          <cell r="A897" t="str">
            <v>250</v>
          </cell>
          <cell r="B897" t="str">
            <v>INGRESOS DE EXPLOTACION</v>
          </cell>
          <cell r="C897" t="str">
            <v>SERVICIOS MULTIMEDIALES PARA T</v>
          </cell>
          <cell r="D897" t="str">
            <v>4193203</v>
          </cell>
          <cell r="E897">
            <v>155089839</v>
          </cell>
          <cell r="F897">
            <v>141146675</v>
          </cell>
          <cell r="G897">
            <v>0</v>
          </cell>
          <cell r="H897">
            <v>0</v>
          </cell>
          <cell r="I897">
            <v>0</v>
          </cell>
          <cell r="J897">
            <v>0</v>
          </cell>
          <cell r="K897">
            <v>0</v>
          </cell>
          <cell r="L897">
            <v>0</v>
          </cell>
          <cell r="M897">
            <v>0</v>
          </cell>
          <cell r="N897">
            <v>0</v>
          </cell>
          <cell r="O897">
            <v>0</v>
          </cell>
          <cell r="P897">
            <v>0</v>
          </cell>
          <cell r="Q897">
            <v>0</v>
          </cell>
          <cell r="R897">
            <v>0</v>
          </cell>
          <cell r="S897">
            <v>0</v>
          </cell>
          <cell r="T897">
            <v>0</v>
          </cell>
          <cell r="U897">
            <v>0</v>
          </cell>
          <cell r="V897">
            <v>0</v>
          </cell>
          <cell r="W897">
            <v>0</v>
          </cell>
          <cell r="X897">
            <v>0</v>
          </cell>
          <cell r="Y897">
            <v>0</v>
          </cell>
          <cell r="Z897">
            <v>0</v>
          </cell>
          <cell r="AA897">
            <v>0</v>
          </cell>
          <cell r="AB897">
            <v>0</v>
          </cell>
          <cell r="AC897">
            <v>0</v>
          </cell>
          <cell r="AD897">
            <v>0</v>
          </cell>
          <cell r="AE897">
            <v>0</v>
          </cell>
          <cell r="AF897">
            <v>0</v>
          </cell>
          <cell r="AG897">
            <v>0</v>
          </cell>
          <cell r="AH897">
            <v>0</v>
          </cell>
          <cell r="AI897">
            <v>0</v>
          </cell>
          <cell r="AJ897">
            <v>0</v>
          </cell>
          <cell r="AK897">
            <v>0</v>
          </cell>
          <cell r="AL897">
            <v>0</v>
          </cell>
          <cell r="AM897">
            <v>0</v>
          </cell>
          <cell r="AN897">
            <v>0</v>
          </cell>
          <cell r="AO897">
            <v>0</v>
          </cell>
          <cell r="AP897">
            <v>0</v>
          </cell>
          <cell r="AQ897">
            <v>0</v>
          </cell>
          <cell r="AR897">
            <v>0</v>
          </cell>
          <cell r="AS897">
            <v>0</v>
          </cell>
          <cell r="AT897">
            <v>0</v>
          </cell>
          <cell r="AU897">
            <v>0</v>
          </cell>
          <cell r="AV897">
            <v>0</v>
          </cell>
          <cell r="AW897">
            <v>0</v>
          </cell>
          <cell r="AX897">
            <v>0</v>
          </cell>
          <cell r="AY897">
            <v>284099876</v>
          </cell>
          <cell r="AZ897">
            <v>289583012</v>
          </cell>
          <cell r="BA897" t="str">
            <v>TEMPR</v>
          </cell>
        </row>
        <row r="898">
          <cell r="A898" t="str">
            <v>250</v>
          </cell>
          <cell r="B898" t="str">
            <v>INGRESOS DE EXPLOTACION</v>
          </cell>
          <cell r="C898" t="str">
            <v>SERVICIOS MULTIMEDIALES PARA T</v>
          </cell>
          <cell r="D898" t="str">
            <v>4193204</v>
          </cell>
          <cell r="E898">
            <v>866610</v>
          </cell>
          <cell r="F898">
            <v>0</v>
          </cell>
          <cell r="G898">
            <v>0</v>
          </cell>
          <cell r="H898">
            <v>0</v>
          </cell>
          <cell r="I898">
            <v>0</v>
          </cell>
          <cell r="J898">
            <v>0</v>
          </cell>
          <cell r="K898">
            <v>0</v>
          </cell>
          <cell r="L898">
            <v>0</v>
          </cell>
          <cell r="M898">
            <v>0</v>
          </cell>
          <cell r="N898">
            <v>0</v>
          </cell>
          <cell r="O898">
            <v>0</v>
          </cell>
          <cell r="P898">
            <v>0</v>
          </cell>
          <cell r="Q898">
            <v>0</v>
          </cell>
          <cell r="R898">
            <v>0</v>
          </cell>
          <cell r="S898">
            <v>0</v>
          </cell>
          <cell r="T898">
            <v>0</v>
          </cell>
          <cell r="U898">
            <v>0</v>
          </cell>
          <cell r="V898">
            <v>0</v>
          </cell>
          <cell r="W898">
            <v>0</v>
          </cell>
          <cell r="X898">
            <v>0</v>
          </cell>
          <cell r="Y898">
            <v>0</v>
          </cell>
          <cell r="Z898">
            <v>0</v>
          </cell>
          <cell r="AA898">
            <v>0</v>
          </cell>
          <cell r="AB898">
            <v>0</v>
          </cell>
          <cell r="AC898">
            <v>0</v>
          </cell>
          <cell r="AD898">
            <v>0</v>
          </cell>
          <cell r="AE898">
            <v>0</v>
          </cell>
          <cell r="AF898">
            <v>0</v>
          </cell>
          <cell r="AG898">
            <v>0</v>
          </cell>
          <cell r="AH898">
            <v>0</v>
          </cell>
          <cell r="AI898">
            <v>0</v>
          </cell>
          <cell r="AJ898">
            <v>0</v>
          </cell>
          <cell r="AK898">
            <v>0</v>
          </cell>
          <cell r="AL898">
            <v>0</v>
          </cell>
          <cell r="AM898">
            <v>0</v>
          </cell>
          <cell r="AN898">
            <v>0</v>
          </cell>
          <cell r="AO898">
            <v>0</v>
          </cell>
          <cell r="AP898">
            <v>0</v>
          </cell>
          <cell r="AQ898">
            <v>0</v>
          </cell>
          <cell r="AR898">
            <v>0</v>
          </cell>
          <cell r="AS898">
            <v>0</v>
          </cell>
          <cell r="AT898">
            <v>0</v>
          </cell>
          <cell r="AU898">
            <v>0</v>
          </cell>
          <cell r="AV898">
            <v>0</v>
          </cell>
          <cell r="AW898">
            <v>0</v>
          </cell>
          <cell r="AX898">
            <v>0</v>
          </cell>
          <cell r="AY898">
            <v>0</v>
          </cell>
          <cell r="AZ898">
            <v>0</v>
          </cell>
          <cell r="BA898" t="str">
            <v>TEMPR</v>
          </cell>
        </row>
        <row r="899">
          <cell r="A899" t="str">
            <v>250</v>
          </cell>
          <cell r="B899" t="str">
            <v>INGRESOS DE EXPLOTACION</v>
          </cell>
          <cell r="C899" t="str">
            <v>SERVICIOS MULTIMEDIALES PARA T</v>
          </cell>
          <cell r="D899" t="str">
            <v>4193205</v>
          </cell>
          <cell r="E899">
            <v>358638003</v>
          </cell>
          <cell r="F899">
            <v>362537243</v>
          </cell>
          <cell r="G899">
            <v>0</v>
          </cell>
          <cell r="H899">
            <v>0</v>
          </cell>
          <cell r="I899">
            <v>0</v>
          </cell>
          <cell r="J899">
            <v>0</v>
          </cell>
          <cell r="K899">
            <v>0</v>
          </cell>
          <cell r="L899">
            <v>0</v>
          </cell>
          <cell r="M899">
            <v>0</v>
          </cell>
          <cell r="N899">
            <v>0</v>
          </cell>
          <cell r="O899">
            <v>0</v>
          </cell>
          <cell r="P899">
            <v>0</v>
          </cell>
          <cell r="Q899">
            <v>0</v>
          </cell>
          <cell r="R899">
            <v>0</v>
          </cell>
          <cell r="S899">
            <v>0</v>
          </cell>
          <cell r="T899">
            <v>0</v>
          </cell>
          <cell r="U899">
            <v>0</v>
          </cell>
          <cell r="V899">
            <v>0</v>
          </cell>
          <cell r="W899">
            <v>0</v>
          </cell>
          <cell r="X899">
            <v>0</v>
          </cell>
          <cell r="Y899">
            <v>0</v>
          </cell>
          <cell r="Z899">
            <v>0</v>
          </cell>
          <cell r="AA899">
            <v>0</v>
          </cell>
          <cell r="AB899">
            <v>0</v>
          </cell>
          <cell r="AC899">
            <v>0</v>
          </cell>
          <cell r="AD899">
            <v>0</v>
          </cell>
          <cell r="AE899">
            <v>0</v>
          </cell>
          <cell r="AF899">
            <v>0</v>
          </cell>
          <cell r="AG899">
            <v>0</v>
          </cell>
          <cell r="AH899">
            <v>0</v>
          </cell>
          <cell r="AI899">
            <v>0</v>
          </cell>
          <cell r="AJ899">
            <v>0</v>
          </cell>
          <cell r="AK899">
            <v>0</v>
          </cell>
          <cell r="AL899">
            <v>0</v>
          </cell>
          <cell r="AM899">
            <v>0</v>
          </cell>
          <cell r="AN899">
            <v>0</v>
          </cell>
          <cell r="AO899">
            <v>795745568</v>
          </cell>
          <cell r="AP899">
            <v>821025262</v>
          </cell>
          <cell r="AQ899">
            <v>799137952</v>
          </cell>
          <cell r="AR899">
            <v>800266178</v>
          </cell>
          <cell r="AS899">
            <v>801666458</v>
          </cell>
          <cell r="AT899">
            <v>780286080</v>
          </cell>
          <cell r="AU899">
            <v>770573182</v>
          </cell>
          <cell r="AV899">
            <v>725926604</v>
          </cell>
          <cell r="AW899">
            <v>712040070</v>
          </cell>
          <cell r="AX899">
            <v>700761478</v>
          </cell>
          <cell r="AY899">
            <v>682280282</v>
          </cell>
          <cell r="AZ899">
            <v>724516310</v>
          </cell>
          <cell r="BA899" t="str">
            <v>TEMPR</v>
          </cell>
        </row>
        <row r="900">
          <cell r="A900" t="str">
            <v>250</v>
          </cell>
          <cell r="B900" t="str">
            <v>INGRESOS DE EXPLOTACION</v>
          </cell>
          <cell r="C900" t="str">
            <v>SERVICIOS MULTIMEDIALES PARA T</v>
          </cell>
          <cell r="D900" t="str">
            <v>4193301</v>
          </cell>
          <cell r="E900">
            <v>9837691</v>
          </cell>
          <cell r="F900">
            <v>-8900352</v>
          </cell>
          <cell r="G900">
            <v>0</v>
          </cell>
          <cell r="H900">
            <v>0</v>
          </cell>
          <cell r="I900">
            <v>0</v>
          </cell>
          <cell r="J900">
            <v>0</v>
          </cell>
          <cell r="K900">
            <v>0</v>
          </cell>
          <cell r="L900">
            <v>0</v>
          </cell>
          <cell r="M900">
            <v>0</v>
          </cell>
          <cell r="N900">
            <v>0</v>
          </cell>
          <cell r="O900">
            <v>0</v>
          </cell>
          <cell r="P900">
            <v>0</v>
          </cell>
          <cell r="Q900">
            <v>0</v>
          </cell>
          <cell r="R900">
            <v>0</v>
          </cell>
          <cell r="S900">
            <v>0</v>
          </cell>
          <cell r="T900">
            <v>0</v>
          </cell>
          <cell r="U900">
            <v>0</v>
          </cell>
          <cell r="V900">
            <v>0</v>
          </cell>
          <cell r="W900">
            <v>0</v>
          </cell>
          <cell r="X900">
            <v>0</v>
          </cell>
          <cell r="Y900">
            <v>0</v>
          </cell>
          <cell r="Z900">
            <v>0</v>
          </cell>
          <cell r="AA900">
            <v>0</v>
          </cell>
          <cell r="AB900">
            <v>0</v>
          </cell>
          <cell r="AC900">
            <v>0</v>
          </cell>
          <cell r="AD900">
            <v>0</v>
          </cell>
          <cell r="AE900">
            <v>0</v>
          </cell>
          <cell r="AF900">
            <v>0</v>
          </cell>
          <cell r="AG900">
            <v>0</v>
          </cell>
          <cell r="AH900">
            <v>0</v>
          </cell>
          <cell r="AI900">
            <v>0</v>
          </cell>
          <cell r="AJ900">
            <v>0</v>
          </cell>
          <cell r="AK900">
            <v>0</v>
          </cell>
          <cell r="AL900">
            <v>0</v>
          </cell>
          <cell r="AM900">
            <v>0</v>
          </cell>
          <cell r="AN900">
            <v>0</v>
          </cell>
          <cell r="AO900">
            <v>0</v>
          </cell>
          <cell r="AP900">
            <v>0</v>
          </cell>
          <cell r="AQ900">
            <v>0</v>
          </cell>
          <cell r="AR900">
            <v>0</v>
          </cell>
          <cell r="AS900">
            <v>0</v>
          </cell>
          <cell r="AT900">
            <v>0</v>
          </cell>
          <cell r="AU900">
            <v>58439812</v>
          </cell>
          <cell r="AV900">
            <v>-58439812</v>
          </cell>
          <cell r="AW900">
            <v>0</v>
          </cell>
          <cell r="AX900">
            <v>0</v>
          </cell>
          <cell r="AY900">
            <v>2326814</v>
          </cell>
          <cell r="AZ900">
            <v>2213998</v>
          </cell>
          <cell r="BA900" t="str">
            <v>TEMPR</v>
          </cell>
        </row>
        <row r="901">
          <cell r="A901" t="str">
            <v>250</v>
          </cell>
          <cell r="B901" t="str">
            <v>INGRESOS DE EXPLOTACION</v>
          </cell>
          <cell r="C901" t="str">
            <v>SERVICIOS MULTIMEDIALES PARA T</v>
          </cell>
          <cell r="D901" t="str">
            <v>4193304</v>
          </cell>
          <cell r="E901">
            <v>0</v>
          </cell>
          <cell r="F901">
            <v>0</v>
          </cell>
          <cell r="G901">
            <v>0</v>
          </cell>
          <cell r="H901">
            <v>0</v>
          </cell>
          <cell r="I901">
            <v>0</v>
          </cell>
          <cell r="J901">
            <v>0</v>
          </cell>
          <cell r="K901">
            <v>0</v>
          </cell>
          <cell r="L901">
            <v>0</v>
          </cell>
          <cell r="M901">
            <v>0</v>
          </cell>
          <cell r="N901">
            <v>0</v>
          </cell>
          <cell r="O901">
            <v>0</v>
          </cell>
          <cell r="P901">
            <v>0</v>
          </cell>
          <cell r="Q901">
            <v>0</v>
          </cell>
          <cell r="R901">
            <v>0</v>
          </cell>
          <cell r="S901">
            <v>0</v>
          </cell>
          <cell r="T901">
            <v>0</v>
          </cell>
          <cell r="U901">
            <v>0</v>
          </cell>
          <cell r="V901">
            <v>0</v>
          </cell>
          <cell r="W901">
            <v>0</v>
          </cell>
          <cell r="X901">
            <v>0</v>
          </cell>
          <cell r="Y901">
            <v>0</v>
          </cell>
          <cell r="Z901">
            <v>0</v>
          </cell>
          <cell r="AA901">
            <v>0</v>
          </cell>
          <cell r="AB901">
            <v>0</v>
          </cell>
          <cell r="AC901">
            <v>0</v>
          </cell>
          <cell r="AD901">
            <v>0</v>
          </cell>
          <cell r="AE901">
            <v>0</v>
          </cell>
          <cell r="AF901">
            <v>0</v>
          </cell>
          <cell r="AG901">
            <v>0</v>
          </cell>
          <cell r="AH901">
            <v>0</v>
          </cell>
          <cell r="AI901">
            <v>0</v>
          </cell>
          <cell r="AJ901">
            <v>0</v>
          </cell>
          <cell r="AK901">
            <v>0</v>
          </cell>
          <cell r="AL901">
            <v>0</v>
          </cell>
          <cell r="AM901">
            <v>0</v>
          </cell>
          <cell r="AN901">
            <v>0</v>
          </cell>
          <cell r="AO901">
            <v>0</v>
          </cell>
          <cell r="AP901">
            <v>0</v>
          </cell>
          <cell r="AQ901">
            <v>0</v>
          </cell>
          <cell r="AR901">
            <v>0</v>
          </cell>
          <cell r="AS901">
            <v>0</v>
          </cell>
          <cell r="AT901">
            <v>0</v>
          </cell>
          <cell r="AU901">
            <v>0</v>
          </cell>
          <cell r="AV901">
            <v>0</v>
          </cell>
          <cell r="AW901">
            <v>0</v>
          </cell>
          <cell r="AX901">
            <v>470192</v>
          </cell>
          <cell r="AY901">
            <v>0</v>
          </cell>
          <cell r="AZ901">
            <v>0</v>
          </cell>
          <cell r="BA901" t="str">
            <v>TEMPR</v>
          </cell>
        </row>
        <row r="902">
          <cell r="A902" t="str">
            <v>250</v>
          </cell>
          <cell r="B902" t="str">
            <v>INGRESOS DE EXPLOTACION</v>
          </cell>
          <cell r="C902" t="str">
            <v>SERVICIOS MULTIMEDIALES PARA T</v>
          </cell>
          <cell r="D902" t="str">
            <v>4193305</v>
          </cell>
          <cell r="E902">
            <v>0</v>
          </cell>
          <cell r="F902">
            <v>955969</v>
          </cell>
          <cell r="G902">
            <v>0</v>
          </cell>
          <cell r="H902">
            <v>0</v>
          </cell>
          <cell r="I902">
            <v>0</v>
          </cell>
          <cell r="J902">
            <v>0</v>
          </cell>
          <cell r="K902">
            <v>0</v>
          </cell>
          <cell r="L902">
            <v>0</v>
          </cell>
          <cell r="M902">
            <v>0</v>
          </cell>
          <cell r="N902">
            <v>0</v>
          </cell>
          <cell r="O902">
            <v>0</v>
          </cell>
          <cell r="P902">
            <v>0</v>
          </cell>
          <cell r="Q902">
            <v>0</v>
          </cell>
          <cell r="R902">
            <v>0</v>
          </cell>
          <cell r="S902">
            <v>0</v>
          </cell>
          <cell r="T902">
            <v>0</v>
          </cell>
          <cell r="U902">
            <v>0</v>
          </cell>
          <cell r="V902">
            <v>0</v>
          </cell>
          <cell r="W902">
            <v>0</v>
          </cell>
          <cell r="X902">
            <v>0</v>
          </cell>
          <cell r="Y902">
            <v>0</v>
          </cell>
          <cell r="Z902">
            <v>0</v>
          </cell>
          <cell r="AA902">
            <v>0</v>
          </cell>
          <cell r="AB902">
            <v>0</v>
          </cell>
          <cell r="AC902">
            <v>0</v>
          </cell>
          <cell r="AD902">
            <v>0</v>
          </cell>
          <cell r="AE902">
            <v>0</v>
          </cell>
          <cell r="AF902">
            <v>0</v>
          </cell>
          <cell r="AG902">
            <v>0</v>
          </cell>
          <cell r="AH902">
            <v>0</v>
          </cell>
          <cell r="AI902">
            <v>0</v>
          </cell>
          <cell r="AJ902">
            <v>0</v>
          </cell>
          <cell r="AK902">
            <v>0</v>
          </cell>
          <cell r="AL902">
            <v>0</v>
          </cell>
          <cell r="AM902">
            <v>0</v>
          </cell>
          <cell r="AN902">
            <v>0</v>
          </cell>
          <cell r="AO902">
            <v>0</v>
          </cell>
          <cell r="AP902">
            <v>0</v>
          </cell>
          <cell r="AQ902">
            <v>0</v>
          </cell>
          <cell r="AR902">
            <v>0</v>
          </cell>
          <cell r="AS902">
            <v>0</v>
          </cell>
          <cell r="AT902">
            <v>0</v>
          </cell>
          <cell r="AU902">
            <v>8916684</v>
          </cell>
          <cell r="AV902">
            <v>43767748</v>
          </cell>
          <cell r="AW902">
            <v>18700412</v>
          </cell>
          <cell r="AX902">
            <v>-51654790</v>
          </cell>
          <cell r="AY902">
            <v>166996798</v>
          </cell>
          <cell r="AZ902">
            <v>-156540120</v>
          </cell>
          <cell r="BA902" t="str">
            <v>TEMPR</v>
          </cell>
        </row>
        <row r="903">
          <cell r="A903" t="str">
            <v>250</v>
          </cell>
          <cell r="B903" t="str">
            <v>INGRESOS DE EXPLOTACION</v>
          </cell>
          <cell r="C903" t="str">
            <v>SERVICIOS MULTIMEDIALES PARA T</v>
          </cell>
          <cell r="D903" t="str">
            <v>4193306</v>
          </cell>
          <cell r="E903">
            <v>155951</v>
          </cell>
          <cell r="F903">
            <v>455463</v>
          </cell>
          <cell r="G903">
            <v>0</v>
          </cell>
          <cell r="H903">
            <v>0</v>
          </cell>
          <cell r="I903">
            <v>0</v>
          </cell>
          <cell r="J903">
            <v>0</v>
          </cell>
          <cell r="K903">
            <v>0</v>
          </cell>
          <cell r="L903">
            <v>0</v>
          </cell>
          <cell r="M903">
            <v>0</v>
          </cell>
          <cell r="N903">
            <v>0</v>
          </cell>
          <cell r="O903">
            <v>0</v>
          </cell>
          <cell r="P903">
            <v>0</v>
          </cell>
          <cell r="Q903">
            <v>0</v>
          </cell>
          <cell r="R903">
            <v>0</v>
          </cell>
          <cell r="S903">
            <v>0</v>
          </cell>
          <cell r="T903">
            <v>0</v>
          </cell>
          <cell r="U903">
            <v>0</v>
          </cell>
          <cell r="V903">
            <v>0</v>
          </cell>
          <cell r="W903">
            <v>0</v>
          </cell>
          <cell r="X903">
            <v>0</v>
          </cell>
          <cell r="Y903">
            <v>0</v>
          </cell>
          <cell r="Z903">
            <v>0</v>
          </cell>
          <cell r="AA903">
            <v>0</v>
          </cell>
          <cell r="AB903">
            <v>0</v>
          </cell>
          <cell r="AC903">
            <v>0</v>
          </cell>
          <cell r="AD903">
            <v>0</v>
          </cell>
          <cell r="AE903">
            <v>0</v>
          </cell>
          <cell r="AF903">
            <v>0</v>
          </cell>
          <cell r="AG903">
            <v>0</v>
          </cell>
          <cell r="AH903">
            <v>0</v>
          </cell>
          <cell r="AI903">
            <v>0</v>
          </cell>
          <cell r="AJ903">
            <v>0</v>
          </cell>
          <cell r="AK903">
            <v>0</v>
          </cell>
          <cell r="AL903">
            <v>0</v>
          </cell>
          <cell r="AM903">
            <v>0</v>
          </cell>
          <cell r="AN903">
            <v>0</v>
          </cell>
          <cell r="AO903">
            <v>0</v>
          </cell>
          <cell r="AP903">
            <v>0</v>
          </cell>
          <cell r="AQ903">
            <v>0</v>
          </cell>
          <cell r="AR903">
            <v>0</v>
          </cell>
          <cell r="AS903">
            <v>0</v>
          </cell>
          <cell r="AT903">
            <v>0</v>
          </cell>
          <cell r="AU903">
            <v>0</v>
          </cell>
          <cell r="AV903">
            <v>0</v>
          </cell>
          <cell r="AW903">
            <v>0</v>
          </cell>
          <cell r="AX903">
            <v>0</v>
          </cell>
          <cell r="AY903">
            <v>0</v>
          </cell>
          <cell r="AZ903">
            <v>229628</v>
          </cell>
          <cell r="BA903" t="str">
            <v>TEMPR</v>
          </cell>
        </row>
        <row r="904">
          <cell r="A904" t="str">
            <v>250</v>
          </cell>
          <cell r="B904" t="str">
            <v>INGRESOS DE EXPLOTACION</v>
          </cell>
          <cell r="C904" t="str">
            <v>SERVICIOS PARA EMPRESAS CONTRA</v>
          </cell>
          <cell r="D904" t="str">
            <v>4193401</v>
          </cell>
          <cell r="E904">
            <v>1316417</v>
          </cell>
          <cell r="F904">
            <v>1314376</v>
          </cell>
          <cell r="G904">
            <v>0</v>
          </cell>
          <cell r="H904">
            <v>0</v>
          </cell>
          <cell r="I904">
            <v>0</v>
          </cell>
          <cell r="J904">
            <v>0</v>
          </cell>
          <cell r="K904">
            <v>0</v>
          </cell>
          <cell r="L904">
            <v>0</v>
          </cell>
          <cell r="M904">
            <v>0</v>
          </cell>
          <cell r="N904">
            <v>0</v>
          </cell>
          <cell r="O904">
            <v>0</v>
          </cell>
          <cell r="P904">
            <v>0</v>
          </cell>
          <cell r="Q904">
            <v>0</v>
          </cell>
          <cell r="R904">
            <v>0</v>
          </cell>
          <cell r="S904">
            <v>0</v>
          </cell>
          <cell r="T904">
            <v>0</v>
          </cell>
          <cell r="U904">
            <v>0</v>
          </cell>
          <cell r="V904">
            <v>0</v>
          </cell>
          <cell r="W904">
            <v>0</v>
          </cell>
          <cell r="X904">
            <v>0</v>
          </cell>
          <cell r="Y904">
            <v>0</v>
          </cell>
          <cell r="Z904">
            <v>0</v>
          </cell>
          <cell r="AA904">
            <v>0</v>
          </cell>
          <cell r="AB904">
            <v>0</v>
          </cell>
          <cell r="AC904">
            <v>0</v>
          </cell>
          <cell r="AD904">
            <v>0</v>
          </cell>
          <cell r="AE904">
            <v>0</v>
          </cell>
          <cell r="AF904">
            <v>0</v>
          </cell>
          <cell r="AG904">
            <v>0</v>
          </cell>
          <cell r="AH904">
            <v>0</v>
          </cell>
          <cell r="AI904">
            <v>0</v>
          </cell>
          <cell r="AJ904">
            <v>0</v>
          </cell>
          <cell r="AK904">
            <v>0</v>
          </cell>
          <cell r="AL904">
            <v>0</v>
          </cell>
          <cell r="AM904">
            <v>0</v>
          </cell>
          <cell r="AN904">
            <v>0</v>
          </cell>
          <cell r="AO904">
            <v>2578348</v>
          </cell>
          <cell r="AP904">
            <v>2584346</v>
          </cell>
          <cell r="AQ904">
            <v>2581328</v>
          </cell>
          <cell r="AR904">
            <v>2588094</v>
          </cell>
          <cell r="AS904">
            <v>2601160</v>
          </cell>
          <cell r="AT904">
            <v>2650468</v>
          </cell>
          <cell r="AU904">
            <v>2617204</v>
          </cell>
          <cell r="AV904">
            <v>2475578</v>
          </cell>
          <cell r="AW904">
            <v>2611246</v>
          </cell>
          <cell r="AX904">
            <v>2630486</v>
          </cell>
          <cell r="AY904">
            <v>3938284</v>
          </cell>
          <cell r="AZ904">
            <v>13929656</v>
          </cell>
          <cell r="BA904" t="str">
            <v>TEMPR</v>
          </cell>
        </row>
        <row r="905">
          <cell r="A905" t="str">
            <v>250</v>
          </cell>
          <cell r="B905" t="str">
            <v>INGRESOS DE EXPLOTACION</v>
          </cell>
          <cell r="C905" t="str">
            <v>SERVICIOS PARA EMPRESAS EQUIPO</v>
          </cell>
          <cell r="D905" t="str">
            <v>4193402</v>
          </cell>
          <cell r="E905">
            <v>27145619</v>
          </cell>
          <cell r="F905">
            <v>25528521</v>
          </cell>
          <cell r="G905">
            <v>0</v>
          </cell>
          <cell r="H905">
            <v>0</v>
          </cell>
          <cell r="I905">
            <v>0</v>
          </cell>
          <cell r="J905">
            <v>0</v>
          </cell>
          <cell r="K905">
            <v>0</v>
          </cell>
          <cell r="L905">
            <v>0</v>
          </cell>
          <cell r="M905">
            <v>0</v>
          </cell>
          <cell r="N905">
            <v>0</v>
          </cell>
          <cell r="O905">
            <v>0</v>
          </cell>
          <cell r="P905">
            <v>0</v>
          </cell>
          <cell r="Q905">
            <v>0</v>
          </cell>
          <cell r="R905">
            <v>0</v>
          </cell>
          <cell r="S905">
            <v>0</v>
          </cell>
          <cell r="T905">
            <v>0</v>
          </cell>
          <cell r="U905">
            <v>0</v>
          </cell>
          <cell r="V905">
            <v>0</v>
          </cell>
          <cell r="W905">
            <v>0</v>
          </cell>
          <cell r="X905">
            <v>0</v>
          </cell>
          <cell r="Y905">
            <v>0</v>
          </cell>
          <cell r="Z905">
            <v>0</v>
          </cell>
          <cell r="AA905">
            <v>0</v>
          </cell>
          <cell r="AB905">
            <v>0</v>
          </cell>
          <cell r="AC905">
            <v>0</v>
          </cell>
          <cell r="AD905">
            <v>0</v>
          </cell>
          <cell r="AE905">
            <v>0</v>
          </cell>
          <cell r="AF905">
            <v>0</v>
          </cell>
          <cell r="AG905">
            <v>0</v>
          </cell>
          <cell r="AH905">
            <v>0</v>
          </cell>
          <cell r="AI905">
            <v>0</v>
          </cell>
          <cell r="AJ905">
            <v>0</v>
          </cell>
          <cell r="AK905">
            <v>0</v>
          </cell>
          <cell r="AL905">
            <v>0</v>
          </cell>
          <cell r="AM905">
            <v>0</v>
          </cell>
          <cell r="AN905">
            <v>0</v>
          </cell>
          <cell r="AO905">
            <v>35393286</v>
          </cell>
          <cell r="AP905">
            <v>37233686</v>
          </cell>
          <cell r="AQ905">
            <v>129682108</v>
          </cell>
          <cell r="AR905">
            <v>111068602</v>
          </cell>
          <cell r="AS905">
            <v>133355120</v>
          </cell>
          <cell r="AT905">
            <v>102758312</v>
          </cell>
          <cell r="AU905">
            <v>82428604</v>
          </cell>
          <cell r="AV905">
            <v>78420572</v>
          </cell>
          <cell r="AW905">
            <v>66361510</v>
          </cell>
          <cell r="AX905">
            <v>94565526</v>
          </cell>
          <cell r="AY905">
            <v>73786028</v>
          </cell>
          <cell r="AZ905">
            <v>76116536</v>
          </cell>
          <cell r="BA905" t="str">
            <v>TEMPR</v>
          </cell>
        </row>
        <row r="906">
          <cell r="A906" t="str">
            <v>250</v>
          </cell>
          <cell r="B906" t="str">
            <v>INGRESOS DE EXPLOTACION</v>
          </cell>
          <cell r="C906" t="str">
            <v>SERVICIOS PARA EMPRESAS INSTAL</v>
          </cell>
          <cell r="D906" t="str">
            <v>4193403</v>
          </cell>
          <cell r="E906">
            <v>3138794</v>
          </cell>
          <cell r="F906">
            <v>11715571</v>
          </cell>
          <cell r="G906">
            <v>0</v>
          </cell>
          <cell r="H906">
            <v>0</v>
          </cell>
          <cell r="I906">
            <v>0</v>
          </cell>
          <cell r="J906">
            <v>0</v>
          </cell>
          <cell r="K906">
            <v>0</v>
          </cell>
          <cell r="L906">
            <v>0</v>
          </cell>
          <cell r="M906">
            <v>0</v>
          </cell>
          <cell r="N906">
            <v>0</v>
          </cell>
          <cell r="O906">
            <v>0</v>
          </cell>
          <cell r="P906">
            <v>0</v>
          </cell>
          <cell r="Q906">
            <v>0</v>
          </cell>
          <cell r="R906">
            <v>0</v>
          </cell>
          <cell r="S906">
            <v>0</v>
          </cell>
          <cell r="T906">
            <v>0</v>
          </cell>
          <cell r="U906">
            <v>0</v>
          </cell>
          <cell r="V906">
            <v>0</v>
          </cell>
          <cell r="W906">
            <v>0</v>
          </cell>
          <cell r="X906">
            <v>0</v>
          </cell>
          <cell r="Y906">
            <v>0</v>
          </cell>
          <cell r="Z906">
            <v>0</v>
          </cell>
          <cell r="AA906">
            <v>0</v>
          </cell>
          <cell r="AB906">
            <v>0</v>
          </cell>
          <cell r="AC906">
            <v>0</v>
          </cell>
          <cell r="AD906">
            <v>0</v>
          </cell>
          <cell r="AE906">
            <v>0</v>
          </cell>
          <cell r="AF906">
            <v>0</v>
          </cell>
          <cell r="AG906">
            <v>0</v>
          </cell>
          <cell r="AH906">
            <v>0</v>
          </cell>
          <cell r="AI906">
            <v>0</v>
          </cell>
          <cell r="AJ906">
            <v>0</v>
          </cell>
          <cell r="AK906">
            <v>0</v>
          </cell>
          <cell r="AL906">
            <v>0</v>
          </cell>
          <cell r="AM906">
            <v>0</v>
          </cell>
          <cell r="AN906">
            <v>0</v>
          </cell>
          <cell r="AO906">
            <v>0</v>
          </cell>
          <cell r="AP906">
            <v>0</v>
          </cell>
          <cell r="AQ906">
            <v>0</v>
          </cell>
          <cell r="AR906">
            <v>1470340</v>
          </cell>
          <cell r="AS906">
            <v>50676</v>
          </cell>
          <cell r="AT906">
            <v>0</v>
          </cell>
          <cell r="AU906">
            <v>1014168</v>
          </cell>
          <cell r="AV906">
            <v>431442</v>
          </cell>
          <cell r="AW906">
            <v>48048</v>
          </cell>
          <cell r="AX906">
            <v>683046</v>
          </cell>
          <cell r="AY906">
            <v>1915348</v>
          </cell>
          <cell r="AZ906">
            <v>12675646</v>
          </cell>
          <cell r="BA906" t="str">
            <v>TEMPR</v>
          </cell>
        </row>
        <row r="907">
          <cell r="A907" t="str">
            <v>250</v>
          </cell>
          <cell r="B907" t="str">
            <v>INGRESOS DE EXPLOTACION</v>
          </cell>
          <cell r="C907" t="str">
            <v>SERVICIOS PARA EMPRESAS MULTIL</v>
          </cell>
          <cell r="D907" t="str">
            <v>4193404</v>
          </cell>
          <cell r="E907">
            <v>123480467</v>
          </cell>
          <cell r="F907">
            <v>96350455</v>
          </cell>
          <cell r="G907">
            <v>0</v>
          </cell>
          <cell r="H907">
            <v>0</v>
          </cell>
          <cell r="I907">
            <v>0</v>
          </cell>
          <cell r="J907">
            <v>0</v>
          </cell>
          <cell r="K907">
            <v>0</v>
          </cell>
          <cell r="L907">
            <v>0</v>
          </cell>
          <cell r="M907">
            <v>0</v>
          </cell>
          <cell r="N907">
            <v>0</v>
          </cell>
          <cell r="O907">
            <v>0</v>
          </cell>
          <cell r="P907">
            <v>0</v>
          </cell>
          <cell r="Q907">
            <v>0</v>
          </cell>
          <cell r="R907">
            <v>0</v>
          </cell>
          <cell r="S907">
            <v>0</v>
          </cell>
          <cell r="T907">
            <v>0</v>
          </cell>
          <cell r="U907">
            <v>0</v>
          </cell>
          <cell r="V907">
            <v>0</v>
          </cell>
          <cell r="W907">
            <v>0</v>
          </cell>
          <cell r="X907">
            <v>0</v>
          </cell>
          <cell r="Y907">
            <v>0</v>
          </cell>
          <cell r="Z907">
            <v>0</v>
          </cell>
          <cell r="AA907">
            <v>0</v>
          </cell>
          <cell r="AB907">
            <v>0</v>
          </cell>
          <cell r="AC907">
            <v>0</v>
          </cell>
          <cell r="AD907">
            <v>0</v>
          </cell>
          <cell r="AE907">
            <v>0</v>
          </cell>
          <cell r="AF907">
            <v>0</v>
          </cell>
          <cell r="AG907">
            <v>0</v>
          </cell>
          <cell r="AH907">
            <v>0</v>
          </cell>
          <cell r="AI907">
            <v>0</v>
          </cell>
          <cell r="AJ907">
            <v>0</v>
          </cell>
          <cell r="AK907">
            <v>0</v>
          </cell>
          <cell r="AL907">
            <v>0</v>
          </cell>
          <cell r="AM907">
            <v>0</v>
          </cell>
          <cell r="AN907">
            <v>0</v>
          </cell>
          <cell r="AO907">
            <v>42700880</v>
          </cell>
          <cell r="AP907">
            <v>60891138</v>
          </cell>
          <cell r="AQ907">
            <v>187499054</v>
          </cell>
          <cell r="AR907">
            <v>161819208</v>
          </cell>
          <cell r="AS907">
            <v>211567496</v>
          </cell>
          <cell r="AT907">
            <v>168643572</v>
          </cell>
          <cell r="AU907">
            <v>182570734</v>
          </cell>
          <cell r="AV907">
            <v>160674132</v>
          </cell>
          <cell r="AW907">
            <v>151610650</v>
          </cell>
          <cell r="AX907">
            <v>196832532</v>
          </cell>
          <cell r="AY907">
            <v>240835404</v>
          </cell>
          <cell r="AZ907">
            <v>263299384</v>
          </cell>
          <cell r="BA907" t="str">
            <v>TEMPR</v>
          </cell>
        </row>
        <row r="908">
          <cell r="A908" t="str">
            <v>250</v>
          </cell>
          <cell r="B908" t="str">
            <v>INGRESOS DE EXPLOTACION</v>
          </cell>
          <cell r="C908" t="str">
            <v>SERVICIOS PARA EMPRESAS TTPP D</v>
          </cell>
          <cell r="D908" t="str">
            <v>4193405</v>
          </cell>
          <cell r="E908">
            <v>164903760</v>
          </cell>
          <cell r="F908">
            <v>137726274</v>
          </cell>
          <cell r="G908">
            <v>0</v>
          </cell>
          <cell r="H908">
            <v>0</v>
          </cell>
          <cell r="I908">
            <v>0</v>
          </cell>
          <cell r="J908">
            <v>0</v>
          </cell>
          <cell r="K908">
            <v>0</v>
          </cell>
          <cell r="L908">
            <v>0</v>
          </cell>
          <cell r="M908">
            <v>0</v>
          </cell>
          <cell r="N908">
            <v>0</v>
          </cell>
          <cell r="O908">
            <v>0</v>
          </cell>
          <cell r="P908">
            <v>0</v>
          </cell>
          <cell r="Q908">
            <v>0</v>
          </cell>
          <cell r="R908">
            <v>0</v>
          </cell>
          <cell r="S908">
            <v>0</v>
          </cell>
          <cell r="T908">
            <v>0</v>
          </cell>
          <cell r="U908">
            <v>0</v>
          </cell>
          <cell r="V908">
            <v>0</v>
          </cell>
          <cell r="W908">
            <v>0</v>
          </cell>
          <cell r="X908">
            <v>0</v>
          </cell>
          <cell r="Y908">
            <v>0</v>
          </cell>
          <cell r="Z908">
            <v>0</v>
          </cell>
          <cell r="AA908">
            <v>0</v>
          </cell>
          <cell r="AB908">
            <v>0</v>
          </cell>
          <cell r="AC908">
            <v>0</v>
          </cell>
          <cell r="AD908">
            <v>0</v>
          </cell>
          <cell r="AE908">
            <v>0</v>
          </cell>
          <cell r="AF908">
            <v>0</v>
          </cell>
          <cell r="AG908">
            <v>0</v>
          </cell>
          <cell r="AH908">
            <v>0</v>
          </cell>
          <cell r="AI908">
            <v>0</v>
          </cell>
          <cell r="AJ908">
            <v>0</v>
          </cell>
          <cell r="AK908">
            <v>0</v>
          </cell>
          <cell r="AL908">
            <v>0</v>
          </cell>
          <cell r="AM908">
            <v>0</v>
          </cell>
          <cell r="AN908">
            <v>0</v>
          </cell>
          <cell r="AO908">
            <v>5084380</v>
          </cell>
          <cell r="AP908">
            <v>3904678</v>
          </cell>
          <cell r="AQ908">
            <v>69653894</v>
          </cell>
          <cell r="AR908">
            <v>93329608</v>
          </cell>
          <cell r="AS908">
            <v>229447154</v>
          </cell>
          <cell r="AT908">
            <v>321977272</v>
          </cell>
          <cell r="AU908">
            <v>334622330</v>
          </cell>
          <cell r="AV908">
            <v>299119122</v>
          </cell>
          <cell r="AW908">
            <v>251215720</v>
          </cell>
          <cell r="AX908">
            <v>309484714</v>
          </cell>
          <cell r="AY908">
            <v>376701892</v>
          </cell>
          <cell r="AZ908">
            <v>288611208</v>
          </cell>
          <cell r="BA908" t="str">
            <v>TEMPR</v>
          </cell>
        </row>
        <row r="909">
          <cell r="A909" t="str">
            <v>250</v>
          </cell>
          <cell r="B909" t="str">
            <v>INGRESOS DE EXPLOTACION</v>
          </cell>
          <cell r="C909" t="str">
            <v>SLM MANDATO CORP COMPLEMENTARI</v>
          </cell>
          <cell r="D909" t="str">
            <v>4110114</v>
          </cell>
          <cell r="E909">
            <v>1426602848</v>
          </cell>
          <cell r="F909">
            <v>1590959228</v>
          </cell>
          <cell r="G909">
            <v>0</v>
          </cell>
          <cell r="H909">
            <v>0</v>
          </cell>
          <cell r="I909">
            <v>0</v>
          </cell>
          <cell r="J909">
            <v>0</v>
          </cell>
          <cell r="K909">
            <v>0</v>
          </cell>
          <cell r="L909">
            <v>0</v>
          </cell>
          <cell r="M909">
            <v>0</v>
          </cell>
          <cell r="N909">
            <v>0</v>
          </cell>
          <cell r="O909">
            <v>0</v>
          </cell>
          <cell r="P909">
            <v>0</v>
          </cell>
          <cell r="Q909">
            <v>0</v>
          </cell>
          <cell r="R909">
            <v>0</v>
          </cell>
          <cell r="S909">
            <v>0</v>
          </cell>
          <cell r="T909">
            <v>0</v>
          </cell>
          <cell r="U909">
            <v>0</v>
          </cell>
          <cell r="V909">
            <v>0</v>
          </cell>
          <cell r="W909">
            <v>0</v>
          </cell>
          <cell r="X909">
            <v>0</v>
          </cell>
          <cell r="Y909">
            <v>0</v>
          </cell>
          <cell r="Z909">
            <v>0</v>
          </cell>
          <cell r="AA909">
            <v>0</v>
          </cell>
          <cell r="AB909">
            <v>0</v>
          </cell>
          <cell r="AC909">
            <v>0</v>
          </cell>
          <cell r="AD909">
            <v>0</v>
          </cell>
          <cell r="AE909">
            <v>0</v>
          </cell>
          <cell r="AF909">
            <v>0</v>
          </cell>
          <cell r="AG909">
            <v>0</v>
          </cell>
          <cell r="AH909">
            <v>0</v>
          </cell>
          <cell r="AI909">
            <v>0</v>
          </cell>
          <cell r="AJ909">
            <v>0</v>
          </cell>
          <cell r="AK909">
            <v>0</v>
          </cell>
          <cell r="AL909">
            <v>0</v>
          </cell>
          <cell r="AM909">
            <v>0</v>
          </cell>
          <cell r="AN909">
            <v>0</v>
          </cell>
          <cell r="AO909">
            <v>2984249572</v>
          </cell>
          <cell r="AP909">
            <v>2595061368</v>
          </cell>
          <cell r="AQ909">
            <v>3086853578</v>
          </cell>
          <cell r="AR909">
            <v>2944792146</v>
          </cell>
          <cell r="AS909">
            <v>2997536522</v>
          </cell>
          <cell r="AT909">
            <v>2958338826</v>
          </cell>
          <cell r="AU909">
            <v>2911533384</v>
          </cell>
          <cell r="AV909">
            <v>2965555200</v>
          </cell>
          <cell r="AW909">
            <v>2658639140</v>
          </cell>
          <cell r="AX909">
            <v>3062485252</v>
          </cell>
          <cell r="AY909">
            <v>3217810018</v>
          </cell>
          <cell r="AZ909">
            <v>2870383828</v>
          </cell>
          <cell r="BA909" t="str">
            <v>TEMPR</v>
          </cell>
        </row>
        <row r="910">
          <cell r="A910" t="str">
            <v>250</v>
          </cell>
          <cell r="B910" t="str">
            <v>INGRESOS DE EXPLOTACION</v>
          </cell>
          <cell r="C910" t="str">
            <v>TELEFONMA BUZON DE VOZ</v>
          </cell>
          <cell r="D910" t="str">
            <v>4193501</v>
          </cell>
          <cell r="E910">
            <v>5000</v>
          </cell>
          <cell r="F910">
            <v>5000</v>
          </cell>
          <cell r="G910">
            <v>0</v>
          </cell>
          <cell r="H910">
            <v>0</v>
          </cell>
          <cell r="I910">
            <v>0</v>
          </cell>
          <cell r="J910">
            <v>0</v>
          </cell>
          <cell r="K910">
            <v>0</v>
          </cell>
          <cell r="L910">
            <v>0</v>
          </cell>
          <cell r="M910">
            <v>0</v>
          </cell>
          <cell r="N910">
            <v>0</v>
          </cell>
          <cell r="O910">
            <v>0</v>
          </cell>
          <cell r="P910">
            <v>0</v>
          </cell>
          <cell r="Q910">
            <v>0</v>
          </cell>
          <cell r="R910">
            <v>0</v>
          </cell>
          <cell r="S910">
            <v>0</v>
          </cell>
          <cell r="T910">
            <v>0</v>
          </cell>
          <cell r="U910">
            <v>0</v>
          </cell>
          <cell r="V910">
            <v>0</v>
          </cell>
          <cell r="W910">
            <v>0</v>
          </cell>
          <cell r="X910">
            <v>0</v>
          </cell>
          <cell r="Y910">
            <v>0</v>
          </cell>
          <cell r="Z910">
            <v>0</v>
          </cell>
          <cell r="AA910">
            <v>0</v>
          </cell>
          <cell r="AB910">
            <v>0</v>
          </cell>
          <cell r="AC910">
            <v>0</v>
          </cell>
          <cell r="AD910">
            <v>0</v>
          </cell>
          <cell r="AE910">
            <v>0</v>
          </cell>
          <cell r="AF910">
            <v>0</v>
          </cell>
          <cell r="AG910">
            <v>0</v>
          </cell>
          <cell r="AH910">
            <v>0</v>
          </cell>
          <cell r="AI910">
            <v>0</v>
          </cell>
          <cell r="AJ910">
            <v>0</v>
          </cell>
          <cell r="AK910">
            <v>0</v>
          </cell>
          <cell r="AL910">
            <v>0</v>
          </cell>
          <cell r="AM910">
            <v>0</v>
          </cell>
          <cell r="AN910">
            <v>0</v>
          </cell>
          <cell r="AO910">
            <v>10000</v>
          </cell>
          <cell r="AP910">
            <v>10000</v>
          </cell>
          <cell r="AQ910">
            <v>10000</v>
          </cell>
          <cell r="AR910">
            <v>10000</v>
          </cell>
          <cell r="AS910">
            <v>10000</v>
          </cell>
          <cell r="AT910">
            <v>10000</v>
          </cell>
          <cell r="AU910">
            <v>10000</v>
          </cell>
          <cell r="AV910">
            <v>10000</v>
          </cell>
          <cell r="AW910">
            <v>10000</v>
          </cell>
          <cell r="AX910">
            <v>10000</v>
          </cell>
          <cell r="AY910">
            <v>10000</v>
          </cell>
          <cell r="AZ910">
            <v>10000</v>
          </cell>
          <cell r="BA910" t="str">
            <v>TEMPR</v>
          </cell>
        </row>
        <row r="911">
          <cell r="A911" t="str">
            <v>250</v>
          </cell>
          <cell r="B911" t="str">
            <v>INGRESOS DE EXPLOTACION</v>
          </cell>
          <cell r="C911" t="str">
            <v>TELEFONMA CENTREX</v>
          </cell>
          <cell r="D911" t="str">
            <v>4193502</v>
          </cell>
          <cell r="E911">
            <v>38947</v>
          </cell>
          <cell r="F911">
            <v>38887</v>
          </cell>
          <cell r="G911">
            <v>0</v>
          </cell>
          <cell r="H911">
            <v>0</v>
          </cell>
          <cell r="I911">
            <v>0</v>
          </cell>
          <cell r="J911">
            <v>0</v>
          </cell>
          <cell r="K911">
            <v>0</v>
          </cell>
          <cell r="L911">
            <v>0</v>
          </cell>
          <cell r="M911">
            <v>0</v>
          </cell>
          <cell r="N911">
            <v>0</v>
          </cell>
          <cell r="O911">
            <v>0</v>
          </cell>
          <cell r="P911">
            <v>0</v>
          </cell>
          <cell r="Q911">
            <v>0</v>
          </cell>
          <cell r="R911">
            <v>0</v>
          </cell>
          <cell r="S911">
            <v>0</v>
          </cell>
          <cell r="T911">
            <v>0</v>
          </cell>
          <cell r="U911">
            <v>0</v>
          </cell>
          <cell r="V911">
            <v>0</v>
          </cell>
          <cell r="W911">
            <v>0</v>
          </cell>
          <cell r="X911">
            <v>0</v>
          </cell>
          <cell r="Y911">
            <v>0</v>
          </cell>
          <cell r="Z911">
            <v>0</v>
          </cell>
          <cell r="AA911">
            <v>0</v>
          </cell>
          <cell r="AB911">
            <v>0</v>
          </cell>
          <cell r="AC911">
            <v>0</v>
          </cell>
          <cell r="AD911">
            <v>0</v>
          </cell>
          <cell r="AE911">
            <v>0</v>
          </cell>
          <cell r="AF911">
            <v>0</v>
          </cell>
          <cell r="AG911">
            <v>0</v>
          </cell>
          <cell r="AH911">
            <v>0</v>
          </cell>
          <cell r="AI911">
            <v>0</v>
          </cell>
          <cell r="AJ911">
            <v>0</v>
          </cell>
          <cell r="AK911">
            <v>0</v>
          </cell>
          <cell r="AL911">
            <v>0</v>
          </cell>
          <cell r="AM911">
            <v>0</v>
          </cell>
          <cell r="AN911">
            <v>0</v>
          </cell>
          <cell r="AO911">
            <v>0</v>
          </cell>
          <cell r="AP911">
            <v>0</v>
          </cell>
          <cell r="AQ911">
            <v>0</v>
          </cell>
          <cell r="AR911">
            <v>0</v>
          </cell>
          <cell r="AS911">
            <v>0</v>
          </cell>
          <cell r="AT911">
            <v>0</v>
          </cell>
          <cell r="AU911">
            <v>0</v>
          </cell>
          <cell r="AV911">
            <v>0</v>
          </cell>
          <cell r="AW911">
            <v>0</v>
          </cell>
          <cell r="AX911">
            <v>0</v>
          </cell>
          <cell r="AY911">
            <v>0</v>
          </cell>
          <cell r="AZ911">
            <v>78060</v>
          </cell>
          <cell r="BA911" t="str">
            <v>TEMPR</v>
          </cell>
        </row>
        <row r="912">
          <cell r="A912" t="str">
            <v>250</v>
          </cell>
          <cell r="B912" t="str">
            <v>INGRESOS DE EXPLOTACION</v>
          </cell>
          <cell r="C912" t="str">
            <v>TELEFONMA EQUIPOS TERMINALES</v>
          </cell>
          <cell r="D912" t="str">
            <v>4193514</v>
          </cell>
          <cell r="E912">
            <v>494955</v>
          </cell>
          <cell r="F912">
            <v>494188</v>
          </cell>
          <cell r="G912">
            <v>0</v>
          </cell>
          <cell r="H912">
            <v>0</v>
          </cell>
          <cell r="I912">
            <v>0</v>
          </cell>
          <cell r="J912">
            <v>0</v>
          </cell>
          <cell r="K912">
            <v>0</v>
          </cell>
          <cell r="L912">
            <v>0</v>
          </cell>
          <cell r="M912">
            <v>0</v>
          </cell>
          <cell r="N912">
            <v>0</v>
          </cell>
          <cell r="O912">
            <v>0</v>
          </cell>
          <cell r="P912">
            <v>0</v>
          </cell>
          <cell r="Q912">
            <v>0</v>
          </cell>
          <cell r="R912">
            <v>0</v>
          </cell>
          <cell r="S912">
            <v>0</v>
          </cell>
          <cell r="T912">
            <v>0</v>
          </cell>
          <cell r="U912">
            <v>0</v>
          </cell>
          <cell r="V912">
            <v>0</v>
          </cell>
          <cell r="W912">
            <v>0</v>
          </cell>
          <cell r="X912">
            <v>0</v>
          </cell>
          <cell r="Y912">
            <v>0</v>
          </cell>
          <cell r="Z912">
            <v>0</v>
          </cell>
          <cell r="AA912">
            <v>0</v>
          </cell>
          <cell r="AB912">
            <v>0</v>
          </cell>
          <cell r="AC912">
            <v>0</v>
          </cell>
          <cell r="AD912">
            <v>0</v>
          </cell>
          <cell r="AE912">
            <v>0</v>
          </cell>
          <cell r="AF912">
            <v>0</v>
          </cell>
          <cell r="AG912">
            <v>0</v>
          </cell>
          <cell r="AH912">
            <v>0</v>
          </cell>
          <cell r="AI912">
            <v>0</v>
          </cell>
          <cell r="AJ912">
            <v>0</v>
          </cell>
          <cell r="AK912">
            <v>0</v>
          </cell>
          <cell r="AL912">
            <v>0</v>
          </cell>
          <cell r="AM912">
            <v>0</v>
          </cell>
          <cell r="AN912">
            <v>0</v>
          </cell>
          <cell r="AO912">
            <v>963486</v>
          </cell>
          <cell r="AP912">
            <v>965726</v>
          </cell>
          <cell r="AQ912">
            <v>1438990</v>
          </cell>
          <cell r="AR912">
            <v>967126</v>
          </cell>
          <cell r="AS912">
            <v>972010</v>
          </cell>
          <cell r="AT912">
            <v>976142</v>
          </cell>
          <cell r="AU912">
            <v>978006</v>
          </cell>
          <cell r="AV912">
            <v>976900</v>
          </cell>
          <cell r="AW912">
            <v>981792</v>
          </cell>
          <cell r="AX912">
            <v>989026</v>
          </cell>
          <cell r="AY912">
            <v>991724</v>
          </cell>
          <cell r="AZ912">
            <v>992022</v>
          </cell>
          <cell r="BA912" t="str">
            <v>TEMPR</v>
          </cell>
        </row>
        <row r="913">
          <cell r="A913" t="str">
            <v>250</v>
          </cell>
          <cell r="B913" t="str">
            <v>INGRESOS DE EXPLOTACION</v>
          </cell>
          <cell r="C913" t="str">
            <v>TELEFONMA ESTUDIOS DE TRAFICO</v>
          </cell>
          <cell r="D913" t="str">
            <v>4193516</v>
          </cell>
          <cell r="E913">
            <v>0</v>
          </cell>
          <cell r="F913">
            <v>0</v>
          </cell>
          <cell r="G913">
            <v>0</v>
          </cell>
          <cell r="H913">
            <v>0</v>
          </cell>
          <cell r="I913">
            <v>0</v>
          </cell>
          <cell r="J913">
            <v>0</v>
          </cell>
          <cell r="K913">
            <v>0</v>
          </cell>
          <cell r="L913">
            <v>0</v>
          </cell>
          <cell r="M913">
            <v>0</v>
          </cell>
          <cell r="N913">
            <v>0</v>
          </cell>
          <cell r="O913">
            <v>0</v>
          </cell>
          <cell r="P913">
            <v>0</v>
          </cell>
          <cell r="Q913">
            <v>0</v>
          </cell>
          <cell r="R913">
            <v>0</v>
          </cell>
          <cell r="S913">
            <v>0</v>
          </cell>
          <cell r="T913">
            <v>0</v>
          </cell>
          <cell r="U913">
            <v>0</v>
          </cell>
          <cell r="V913">
            <v>0</v>
          </cell>
          <cell r="W913">
            <v>0</v>
          </cell>
          <cell r="X913">
            <v>0</v>
          </cell>
          <cell r="Y913">
            <v>0</v>
          </cell>
          <cell r="Z913">
            <v>0</v>
          </cell>
          <cell r="AA913">
            <v>0</v>
          </cell>
          <cell r="AB913">
            <v>0</v>
          </cell>
          <cell r="AC913">
            <v>0</v>
          </cell>
          <cell r="AD913">
            <v>0</v>
          </cell>
          <cell r="AE913">
            <v>0</v>
          </cell>
          <cell r="AF913">
            <v>0</v>
          </cell>
          <cell r="AG913">
            <v>0</v>
          </cell>
          <cell r="AH913">
            <v>0</v>
          </cell>
          <cell r="AI913">
            <v>0</v>
          </cell>
          <cell r="AJ913">
            <v>0</v>
          </cell>
          <cell r="AK913">
            <v>0</v>
          </cell>
          <cell r="AL913">
            <v>0</v>
          </cell>
          <cell r="AM913">
            <v>0</v>
          </cell>
          <cell r="AN913">
            <v>0</v>
          </cell>
          <cell r="AO913">
            <v>0</v>
          </cell>
          <cell r="AP913">
            <v>0</v>
          </cell>
          <cell r="AQ913">
            <v>0</v>
          </cell>
          <cell r="AR913">
            <v>0</v>
          </cell>
          <cell r="AS913">
            <v>0</v>
          </cell>
          <cell r="AT913">
            <v>0</v>
          </cell>
          <cell r="AU913">
            <v>0</v>
          </cell>
          <cell r="AV913">
            <v>1441328</v>
          </cell>
          <cell r="AW913">
            <v>0</v>
          </cell>
          <cell r="AX913">
            <v>0</v>
          </cell>
          <cell r="AY913">
            <v>0</v>
          </cell>
          <cell r="AZ913">
            <v>0</v>
          </cell>
          <cell r="BA913" t="str">
            <v>TEMPR</v>
          </cell>
        </row>
        <row r="914">
          <cell r="A914" t="str">
            <v>250</v>
          </cell>
          <cell r="B914" t="str">
            <v>INGRESOS DE EXPLOTACION</v>
          </cell>
          <cell r="C914" t="str">
            <v>TELEFONMA FACTURACISN</v>
          </cell>
          <cell r="D914" t="str">
            <v>4193517</v>
          </cell>
          <cell r="E914">
            <v>66275243</v>
          </cell>
          <cell r="F914">
            <v>46206002</v>
          </cell>
          <cell r="G914">
            <v>0</v>
          </cell>
          <cell r="H914">
            <v>0</v>
          </cell>
          <cell r="I914">
            <v>0</v>
          </cell>
          <cell r="J914">
            <v>0</v>
          </cell>
          <cell r="K914">
            <v>0</v>
          </cell>
          <cell r="L914">
            <v>0</v>
          </cell>
          <cell r="M914">
            <v>0</v>
          </cell>
          <cell r="N914">
            <v>0</v>
          </cell>
          <cell r="O914">
            <v>0</v>
          </cell>
          <cell r="P914">
            <v>0</v>
          </cell>
          <cell r="Q914">
            <v>0</v>
          </cell>
          <cell r="R914">
            <v>0</v>
          </cell>
          <cell r="S914">
            <v>0</v>
          </cell>
          <cell r="T914">
            <v>0</v>
          </cell>
          <cell r="U914">
            <v>0</v>
          </cell>
          <cell r="V914">
            <v>0</v>
          </cell>
          <cell r="W914">
            <v>0</v>
          </cell>
          <cell r="X914">
            <v>0</v>
          </cell>
          <cell r="Y914">
            <v>0</v>
          </cell>
          <cell r="Z914">
            <v>0</v>
          </cell>
          <cell r="AA914">
            <v>0</v>
          </cell>
          <cell r="AB914">
            <v>0</v>
          </cell>
          <cell r="AC914">
            <v>0</v>
          </cell>
          <cell r="AD914">
            <v>0</v>
          </cell>
          <cell r="AE914">
            <v>0</v>
          </cell>
          <cell r="AF914">
            <v>0</v>
          </cell>
          <cell r="AG914">
            <v>0</v>
          </cell>
          <cell r="AH914">
            <v>0</v>
          </cell>
          <cell r="AI914">
            <v>0</v>
          </cell>
          <cell r="AJ914">
            <v>0</v>
          </cell>
          <cell r="AK914">
            <v>0</v>
          </cell>
          <cell r="AL914">
            <v>0</v>
          </cell>
          <cell r="AM914">
            <v>0</v>
          </cell>
          <cell r="AN914">
            <v>0</v>
          </cell>
          <cell r="AO914">
            <v>232988248</v>
          </cell>
          <cell r="AP914">
            <v>212761742</v>
          </cell>
          <cell r="AQ914">
            <v>212761742</v>
          </cell>
          <cell r="AR914">
            <v>318901302</v>
          </cell>
          <cell r="AS914">
            <v>381689366</v>
          </cell>
          <cell r="AT914">
            <v>276716074</v>
          </cell>
          <cell r="AU914">
            <v>320284690</v>
          </cell>
          <cell r="AV914">
            <v>483169958</v>
          </cell>
          <cell r="AW914">
            <v>590759100</v>
          </cell>
          <cell r="AX914">
            <v>296575468</v>
          </cell>
          <cell r="AY914">
            <v>70779088</v>
          </cell>
          <cell r="AZ914">
            <v>144006680</v>
          </cell>
          <cell r="BA914" t="str">
            <v>TEMPR</v>
          </cell>
        </row>
        <row r="915">
          <cell r="A915" t="str">
            <v>250</v>
          </cell>
          <cell r="B915" t="str">
            <v>INGRESOS DE EXPLOTACION</v>
          </cell>
          <cell r="C915" t="str">
            <v>TELEFONMA LINEA PRIVADA</v>
          </cell>
          <cell r="D915" t="str">
            <v>4193505</v>
          </cell>
          <cell r="E915">
            <v>11187784</v>
          </cell>
          <cell r="F915">
            <v>11203943</v>
          </cell>
          <cell r="G915">
            <v>0</v>
          </cell>
          <cell r="H915">
            <v>0</v>
          </cell>
          <cell r="I915">
            <v>0</v>
          </cell>
          <cell r="J915">
            <v>0</v>
          </cell>
          <cell r="K915">
            <v>0</v>
          </cell>
          <cell r="L915">
            <v>0</v>
          </cell>
          <cell r="M915">
            <v>0</v>
          </cell>
          <cell r="N915">
            <v>0</v>
          </cell>
          <cell r="O915">
            <v>0</v>
          </cell>
          <cell r="P915">
            <v>0</v>
          </cell>
          <cell r="Q915">
            <v>0</v>
          </cell>
          <cell r="R915">
            <v>0</v>
          </cell>
          <cell r="S915">
            <v>0</v>
          </cell>
          <cell r="T915">
            <v>0</v>
          </cell>
          <cell r="U915">
            <v>0</v>
          </cell>
          <cell r="V915">
            <v>0</v>
          </cell>
          <cell r="W915">
            <v>0</v>
          </cell>
          <cell r="X915">
            <v>0</v>
          </cell>
          <cell r="Y915">
            <v>0</v>
          </cell>
          <cell r="Z915">
            <v>0</v>
          </cell>
          <cell r="AA915">
            <v>0</v>
          </cell>
          <cell r="AB915">
            <v>0</v>
          </cell>
          <cell r="AC915">
            <v>0</v>
          </cell>
          <cell r="AD915">
            <v>0</v>
          </cell>
          <cell r="AE915">
            <v>0</v>
          </cell>
          <cell r="AF915">
            <v>0</v>
          </cell>
          <cell r="AG915">
            <v>0</v>
          </cell>
          <cell r="AH915">
            <v>0</v>
          </cell>
          <cell r="AI915">
            <v>0</v>
          </cell>
          <cell r="AJ915">
            <v>0</v>
          </cell>
          <cell r="AK915">
            <v>0</v>
          </cell>
          <cell r="AL915">
            <v>0</v>
          </cell>
          <cell r="AM915">
            <v>0</v>
          </cell>
          <cell r="AN915">
            <v>0</v>
          </cell>
          <cell r="AO915">
            <v>25998662</v>
          </cell>
          <cell r="AP915">
            <v>24701668</v>
          </cell>
          <cell r="AQ915">
            <v>23393620</v>
          </cell>
          <cell r="AR915">
            <v>23392748</v>
          </cell>
          <cell r="AS915">
            <v>22523102</v>
          </cell>
          <cell r="AT915">
            <v>22485058</v>
          </cell>
          <cell r="AU915">
            <v>23923680</v>
          </cell>
          <cell r="AV915">
            <v>24727372</v>
          </cell>
          <cell r="AW915">
            <v>23900724</v>
          </cell>
          <cell r="AX915">
            <v>22944482</v>
          </cell>
          <cell r="AY915">
            <v>22782442</v>
          </cell>
          <cell r="AZ915">
            <v>33466120</v>
          </cell>
          <cell r="BA915" t="str">
            <v>TEMPR</v>
          </cell>
        </row>
        <row r="916">
          <cell r="A916" t="str">
            <v>250</v>
          </cell>
          <cell r="B916" t="str">
            <v>INGRESOS DE EXPLOTACION</v>
          </cell>
          <cell r="C916" t="str">
            <v>TELEFONMA LMNEAS TELEFSNICAS</v>
          </cell>
          <cell r="D916" t="str">
            <v>4193503</v>
          </cell>
          <cell r="E916">
            <v>1632483</v>
          </cell>
          <cell r="F916">
            <v>2270213</v>
          </cell>
          <cell r="G916">
            <v>0</v>
          </cell>
          <cell r="H916">
            <v>0</v>
          </cell>
          <cell r="I916">
            <v>0</v>
          </cell>
          <cell r="J916">
            <v>0</v>
          </cell>
          <cell r="K916">
            <v>0</v>
          </cell>
          <cell r="L916">
            <v>0</v>
          </cell>
          <cell r="M916">
            <v>0</v>
          </cell>
          <cell r="N916">
            <v>0</v>
          </cell>
          <cell r="O916">
            <v>0</v>
          </cell>
          <cell r="P916">
            <v>0</v>
          </cell>
          <cell r="Q916">
            <v>0</v>
          </cell>
          <cell r="R916">
            <v>0</v>
          </cell>
          <cell r="S916">
            <v>0</v>
          </cell>
          <cell r="T916">
            <v>0</v>
          </cell>
          <cell r="U916">
            <v>0</v>
          </cell>
          <cell r="V916">
            <v>0</v>
          </cell>
          <cell r="W916">
            <v>0</v>
          </cell>
          <cell r="X916">
            <v>0</v>
          </cell>
          <cell r="Y916">
            <v>0</v>
          </cell>
          <cell r="Z916">
            <v>0</v>
          </cell>
          <cell r="AA916">
            <v>0</v>
          </cell>
          <cell r="AB916">
            <v>0</v>
          </cell>
          <cell r="AC916">
            <v>0</v>
          </cell>
          <cell r="AD916">
            <v>0</v>
          </cell>
          <cell r="AE916">
            <v>0</v>
          </cell>
          <cell r="AF916">
            <v>0</v>
          </cell>
          <cell r="AG916">
            <v>0</v>
          </cell>
          <cell r="AH916">
            <v>0</v>
          </cell>
          <cell r="AI916">
            <v>0</v>
          </cell>
          <cell r="AJ916">
            <v>0</v>
          </cell>
          <cell r="AK916">
            <v>0</v>
          </cell>
          <cell r="AL916">
            <v>0</v>
          </cell>
          <cell r="AM916">
            <v>0</v>
          </cell>
          <cell r="AN916">
            <v>0</v>
          </cell>
          <cell r="AO916">
            <v>12101140</v>
          </cell>
          <cell r="AP916">
            <v>10421328</v>
          </cell>
          <cell r="AQ916">
            <v>42608122</v>
          </cell>
          <cell r="AR916">
            <v>27252442</v>
          </cell>
          <cell r="AS916">
            <v>19406104</v>
          </cell>
          <cell r="AT916">
            <v>11041010</v>
          </cell>
          <cell r="AU916">
            <v>6200262</v>
          </cell>
          <cell r="AV916">
            <v>17203418</v>
          </cell>
          <cell r="AW916">
            <v>19250922</v>
          </cell>
          <cell r="AX916">
            <v>20574232</v>
          </cell>
          <cell r="AY916">
            <v>5560380</v>
          </cell>
          <cell r="AZ916">
            <v>-1356226</v>
          </cell>
          <cell r="BA916" t="str">
            <v>TEMPR</v>
          </cell>
        </row>
        <row r="917">
          <cell r="A917" t="str">
            <v>250</v>
          </cell>
          <cell r="B917" t="str">
            <v>INGRESOS DE EXPLOTACION</v>
          </cell>
          <cell r="C917" t="str">
            <v>TELEFONMA NZMERO UNICO</v>
          </cell>
          <cell r="D917" t="str">
            <v>4193504</v>
          </cell>
          <cell r="E917">
            <v>0</v>
          </cell>
          <cell r="F917">
            <v>0</v>
          </cell>
          <cell r="G917">
            <v>0</v>
          </cell>
          <cell r="H917">
            <v>0</v>
          </cell>
          <cell r="I917">
            <v>0</v>
          </cell>
          <cell r="J917">
            <v>0</v>
          </cell>
          <cell r="K917">
            <v>0</v>
          </cell>
          <cell r="L917">
            <v>0</v>
          </cell>
          <cell r="M917">
            <v>0</v>
          </cell>
          <cell r="N917">
            <v>0</v>
          </cell>
          <cell r="O917">
            <v>0</v>
          </cell>
          <cell r="P917">
            <v>0</v>
          </cell>
          <cell r="Q917">
            <v>0</v>
          </cell>
          <cell r="R917">
            <v>0</v>
          </cell>
          <cell r="S917">
            <v>0</v>
          </cell>
          <cell r="T917">
            <v>0</v>
          </cell>
          <cell r="U917">
            <v>0</v>
          </cell>
          <cell r="V917">
            <v>0</v>
          </cell>
          <cell r="W917">
            <v>0</v>
          </cell>
          <cell r="X917">
            <v>0</v>
          </cell>
          <cell r="Y917">
            <v>0</v>
          </cell>
          <cell r="Z917">
            <v>0</v>
          </cell>
          <cell r="AA917">
            <v>0</v>
          </cell>
          <cell r="AB917">
            <v>0</v>
          </cell>
          <cell r="AC917">
            <v>0</v>
          </cell>
          <cell r="AD917">
            <v>0</v>
          </cell>
          <cell r="AE917">
            <v>0</v>
          </cell>
          <cell r="AF917">
            <v>0</v>
          </cell>
          <cell r="AG917">
            <v>0</v>
          </cell>
          <cell r="AH917">
            <v>0</v>
          </cell>
          <cell r="AI917">
            <v>0</v>
          </cell>
          <cell r="AJ917">
            <v>0</v>
          </cell>
          <cell r="AK917">
            <v>0</v>
          </cell>
          <cell r="AL917">
            <v>0</v>
          </cell>
          <cell r="AM917">
            <v>0</v>
          </cell>
          <cell r="AN917">
            <v>0</v>
          </cell>
          <cell r="AO917">
            <v>0</v>
          </cell>
          <cell r="AP917">
            <v>0</v>
          </cell>
          <cell r="AQ917">
            <v>0</v>
          </cell>
          <cell r="AR917">
            <v>0</v>
          </cell>
          <cell r="AS917">
            <v>0</v>
          </cell>
          <cell r="AT917">
            <v>49902</v>
          </cell>
          <cell r="AU917">
            <v>0</v>
          </cell>
          <cell r="AV917">
            <v>0</v>
          </cell>
          <cell r="AW917">
            <v>0</v>
          </cell>
          <cell r="AX917">
            <v>0</v>
          </cell>
          <cell r="AY917">
            <v>0</v>
          </cell>
          <cell r="AZ917">
            <v>0</v>
          </cell>
          <cell r="BA917" t="str">
            <v>TEMPR</v>
          </cell>
        </row>
        <row r="918">
          <cell r="A918" t="str">
            <v>250</v>
          </cell>
          <cell r="B918" t="str">
            <v>INGRESOS DE EXPLOTACION</v>
          </cell>
          <cell r="C918" t="str">
            <v>TELEFONMA PLANES CELULARES</v>
          </cell>
          <cell r="D918" t="str">
            <v>4193515</v>
          </cell>
          <cell r="E918">
            <v>5518</v>
          </cell>
          <cell r="F918">
            <v>5509</v>
          </cell>
          <cell r="G918">
            <v>0</v>
          </cell>
          <cell r="H918">
            <v>0</v>
          </cell>
          <cell r="I918">
            <v>0</v>
          </cell>
          <cell r="J918">
            <v>0</v>
          </cell>
          <cell r="K918">
            <v>0</v>
          </cell>
          <cell r="L918">
            <v>0</v>
          </cell>
          <cell r="M918">
            <v>0</v>
          </cell>
          <cell r="N918">
            <v>0</v>
          </cell>
          <cell r="O918">
            <v>0</v>
          </cell>
          <cell r="P918">
            <v>0</v>
          </cell>
          <cell r="Q918">
            <v>0</v>
          </cell>
          <cell r="R918">
            <v>0</v>
          </cell>
          <cell r="S918">
            <v>0</v>
          </cell>
          <cell r="T918">
            <v>0</v>
          </cell>
          <cell r="U918">
            <v>0</v>
          </cell>
          <cell r="V918">
            <v>0</v>
          </cell>
          <cell r="W918">
            <v>0</v>
          </cell>
          <cell r="X918">
            <v>0</v>
          </cell>
          <cell r="Y918">
            <v>0</v>
          </cell>
          <cell r="Z918">
            <v>0</v>
          </cell>
          <cell r="AA918">
            <v>0</v>
          </cell>
          <cell r="AB918">
            <v>0</v>
          </cell>
          <cell r="AC918">
            <v>0</v>
          </cell>
          <cell r="AD918">
            <v>0</v>
          </cell>
          <cell r="AE918">
            <v>0</v>
          </cell>
          <cell r="AF918">
            <v>0</v>
          </cell>
          <cell r="AG918">
            <v>0</v>
          </cell>
          <cell r="AH918">
            <v>0</v>
          </cell>
          <cell r="AI918">
            <v>0</v>
          </cell>
          <cell r="AJ918">
            <v>0</v>
          </cell>
          <cell r="AK918">
            <v>0</v>
          </cell>
          <cell r="AL918">
            <v>0</v>
          </cell>
          <cell r="AM918">
            <v>0</v>
          </cell>
          <cell r="AN918">
            <v>0</v>
          </cell>
          <cell r="AO918">
            <v>10740</v>
          </cell>
          <cell r="AP918">
            <v>10766</v>
          </cell>
          <cell r="AQ918">
            <v>10752</v>
          </cell>
          <cell r="AR918">
            <v>10782</v>
          </cell>
          <cell r="AS918">
            <v>10836</v>
          </cell>
          <cell r="AT918">
            <v>10882</v>
          </cell>
          <cell r="AU918">
            <v>10902</v>
          </cell>
          <cell r="AV918">
            <v>10890</v>
          </cell>
          <cell r="AW918">
            <v>10944</v>
          </cell>
          <cell r="AX918">
            <v>11026</v>
          </cell>
          <cell r="AY918">
            <v>11056</v>
          </cell>
          <cell r="AZ918">
            <v>11058</v>
          </cell>
          <cell r="BA918" t="str">
            <v>TEMPR</v>
          </cell>
        </row>
        <row r="919">
          <cell r="A919" t="str">
            <v>250</v>
          </cell>
          <cell r="B919" t="str">
            <v>INGRESOS DE EXPLOTACION</v>
          </cell>
          <cell r="C919" t="str">
            <v>TELEFONMA RDSI BASICO</v>
          </cell>
          <cell r="D919" t="str">
            <v>4193506</v>
          </cell>
          <cell r="E919">
            <v>2542343</v>
          </cell>
          <cell r="F919">
            <v>2538488</v>
          </cell>
          <cell r="G919">
            <v>0</v>
          </cell>
          <cell r="H919">
            <v>0</v>
          </cell>
          <cell r="I919">
            <v>0</v>
          </cell>
          <cell r="J919">
            <v>0</v>
          </cell>
          <cell r="K919">
            <v>0</v>
          </cell>
          <cell r="L919">
            <v>0</v>
          </cell>
          <cell r="M919">
            <v>0</v>
          </cell>
          <cell r="N919">
            <v>0</v>
          </cell>
          <cell r="O919">
            <v>0</v>
          </cell>
          <cell r="P919">
            <v>0</v>
          </cell>
          <cell r="Q919">
            <v>0</v>
          </cell>
          <cell r="R919">
            <v>0</v>
          </cell>
          <cell r="S919">
            <v>0</v>
          </cell>
          <cell r="T919">
            <v>0</v>
          </cell>
          <cell r="U919">
            <v>0</v>
          </cell>
          <cell r="V919">
            <v>0</v>
          </cell>
          <cell r="W919">
            <v>0</v>
          </cell>
          <cell r="X919">
            <v>0</v>
          </cell>
          <cell r="Y919">
            <v>0</v>
          </cell>
          <cell r="Z919">
            <v>0</v>
          </cell>
          <cell r="AA919">
            <v>0</v>
          </cell>
          <cell r="AB919">
            <v>0</v>
          </cell>
          <cell r="AC919">
            <v>0</v>
          </cell>
          <cell r="AD919">
            <v>0</v>
          </cell>
          <cell r="AE919">
            <v>0</v>
          </cell>
          <cell r="AF919">
            <v>0</v>
          </cell>
          <cell r="AG919">
            <v>0</v>
          </cell>
          <cell r="AH919">
            <v>0</v>
          </cell>
          <cell r="AI919">
            <v>0</v>
          </cell>
          <cell r="AJ919">
            <v>0</v>
          </cell>
          <cell r="AK919">
            <v>0</v>
          </cell>
          <cell r="AL919">
            <v>0</v>
          </cell>
          <cell r="AM919">
            <v>0</v>
          </cell>
          <cell r="AN919">
            <v>0</v>
          </cell>
          <cell r="AO919">
            <v>4473544</v>
          </cell>
          <cell r="AP919">
            <v>5803806</v>
          </cell>
          <cell r="AQ919">
            <v>3994918</v>
          </cell>
          <cell r="AR919">
            <v>4100602</v>
          </cell>
          <cell r="AS919">
            <v>3916026</v>
          </cell>
          <cell r="AT919">
            <v>3785700</v>
          </cell>
          <cell r="AU919">
            <v>3955438</v>
          </cell>
          <cell r="AV919">
            <v>3694674</v>
          </cell>
          <cell r="AW919">
            <v>3825494</v>
          </cell>
          <cell r="AX919">
            <v>-1300320</v>
          </cell>
          <cell r="AY919">
            <v>3782466</v>
          </cell>
          <cell r="AZ919">
            <v>4113284</v>
          </cell>
          <cell r="BA919" t="str">
            <v>TEMPR</v>
          </cell>
        </row>
        <row r="920">
          <cell r="A920" t="str">
            <v>250</v>
          </cell>
          <cell r="B920" t="str">
            <v>INGRESOS DE EXPLOTACION</v>
          </cell>
          <cell r="C920" t="str">
            <v>TELEFONMA SERVICIOS 600</v>
          </cell>
          <cell r="D920" t="str">
            <v>4193511</v>
          </cell>
          <cell r="E920">
            <v>1475770</v>
          </cell>
          <cell r="F920">
            <v>373611</v>
          </cell>
          <cell r="G920">
            <v>0</v>
          </cell>
          <cell r="H920">
            <v>0</v>
          </cell>
          <cell r="I920">
            <v>0</v>
          </cell>
          <cell r="J920">
            <v>0</v>
          </cell>
          <cell r="K920">
            <v>0</v>
          </cell>
          <cell r="L920">
            <v>0</v>
          </cell>
          <cell r="M920">
            <v>0</v>
          </cell>
          <cell r="N920">
            <v>0</v>
          </cell>
          <cell r="O920">
            <v>0</v>
          </cell>
          <cell r="P920">
            <v>0</v>
          </cell>
          <cell r="Q920">
            <v>0</v>
          </cell>
          <cell r="R920">
            <v>0</v>
          </cell>
          <cell r="S920">
            <v>0</v>
          </cell>
          <cell r="T920">
            <v>0</v>
          </cell>
          <cell r="U920">
            <v>0</v>
          </cell>
          <cell r="V920">
            <v>0</v>
          </cell>
          <cell r="W920">
            <v>0</v>
          </cell>
          <cell r="X920">
            <v>0</v>
          </cell>
          <cell r="Y920">
            <v>0</v>
          </cell>
          <cell r="Z920">
            <v>0</v>
          </cell>
          <cell r="AA920">
            <v>0</v>
          </cell>
          <cell r="AB920">
            <v>0</v>
          </cell>
          <cell r="AC920">
            <v>0</v>
          </cell>
          <cell r="AD920">
            <v>0</v>
          </cell>
          <cell r="AE920">
            <v>0</v>
          </cell>
          <cell r="AF920">
            <v>0</v>
          </cell>
          <cell r="AG920">
            <v>0</v>
          </cell>
          <cell r="AH920">
            <v>0</v>
          </cell>
          <cell r="AI920">
            <v>0</v>
          </cell>
          <cell r="AJ920">
            <v>0</v>
          </cell>
          <cell r="AK920">
            <v>0</v>
          </cell>
          <cell r="AL920">
            <v>0</v>
          </cell>
          <cell r="AM920">
            <v>0</v>
          </cell>
          <cell r="AN920">
            <v>0</v>
          </cell>
          <cell r="AO920">
            <v>852868</v>
          </cell>
          <cell r="AP920">
            <v>939370</v>
          </cell>
          <cell r="AQ920">
            <v>0</v>
          </cell>
          <cell r="AR920">
            <v>0</v>
          </cell>
          <cell r="AS920">
            <v>0</v>
          </cell>
          <cell r="AT920">
            <v>0</v>
          </cell>
          <cell r="AU920">
            <v>783182</v>
          </cell>
          <cell r="AV920">
            <v>782388</v>
          </cell>
          <cell r="AW920">
            <v>785906</v>
          </cell>
          <cell r="AX920">
            <v>677616</v>
          </cell>
          <cell r="AY920">
            <v>749246</v>
          </cell>
          <cell r="AZ920">
            <v>2937080</v>
          </cell>
          <cell r="BA920" t="str">
            <v>TEMPR</v>
          </cell>
        </row>
        <row r="921">
          <cell r="A921" t="str">
            <v>250</v>
          </cell>
          <cell r="B921" t="str">
            <v>INGRESOS DE EXPLOTACION</v>
          </cell>
          <cell r="C921" t="str">
            <v>TELEFONMA SERVICIOS 800</v>
          </cell>
          <cell r="D921" t="str">
            <v>4193512</v>
          </cell>
          <cell r="E921">
            <v>482161</v>
          </cell>
          <cell r="F921">
            <v>482116</v>
          </cell>
          <cell r="G921">
            <v>0</v>
          </cell>
          <cell r="H921">
            <v>0</v>
          </cell>
          <cell r="I921">
            <v>0</v>
          </cell>
          <cell r="J921">
            <v>0</v>
          </cell>
          <cell r="K921">
            <v>0</v>
          </cell>
          <cell r="L921">
            <v>0</v>
          </cell>
          <cell r="M921">
            <v>0</v>
          </cell>
          <cell r="N921">
            <v>0</v>
          </cell>
          <cell r="O921">
            <v>0</v>
          </cell>
          <cell r="P921">
            <v>0</v>
          </cell>
          <cell r="Q921">
            <v>0</v>
          </cell>
          <cell r="R921">
            <v>0</v>
          </cell>
          <cell r="S921">
            <v>0</v>
          </cell>
          <cell r="T921">
            <v>0</v>
          </cell>
          <cell r="U921">
            <v>0</v>
          </cell>
          <cell r="V921">
            <v>0</v>
          </cell>
          <cell r="W921">
            <v>0</v>
          </cell>
          <cell r="X921">
            <v>0</v>
          </cell>
          <cell r="Y921">
            <v>0</v>
          </cell>
          <cell r="Z921">
            <v>0</v>
          </cell>
          <cell r="AA921">
            <v>0</v>
          </cell>
          <cell r="AB921">
            <v>0</v>
          </cell>
          <cell r="AC921">
            <v>0</v>
          </cell>
          <cell r="AD921">
            <v>0</v>
          </cell>
          <cell r="AE921">
            <v>0</v>
          </cell>
          <cell r="AF921">
            <v>0</v>
          </cell>
          <cell r="AG921">
            <v>0</v>
          </cell>
          <cell r="AH921">
            <v>0</v>
          </cell>
          <cell r="AI921">
            <v>0</v>
          </cell>
          <cell r="AJ921">
            <v>0</v>
          </cell>
          <cell r="AK921">
            <v>0</v>
          </cell>
          <cell r="AL921">
            <v>0</v>
          </cell>
          <cell r="AM921">
            <v>0</v>
          </cell>
          <cell r="AN921">
            <v>0</v>
          </cell>
          <cell r="AO921">
            <v>1278738</v>
          </cell>
          <cell r="AP921">
            <v>738806</v>
          </cell>
          <cell r="AQ921">
            <v>733618</v>
          </cell>
          <cell r="AR921">
            <v>751768</v>
          </cell>
          <cell r="AS921">
            <v>652054</v>
          </cell>
          <cell r="AT921">
            <v>0</v>
          </cell>
          <cell r="AU921">
            <v>528678</v>
          </cell>
          <cell r="AV921">
            <v>828612</v>
          </cell>
          <cell r="AW921">
            <v>828900</v>
          </cell>
          <cell r="AX921">
            <v>829324</v>
          </cell>
          <cell r="AY921">
            <v>998974</v>
          </cell>
          <cell r="AZ921">
            <v>281182</v>
          </cell>
          <cell r="BA921" t="str">
            <v>TEMPR</v>
          </cell>
        </row>
        <row r="922">
          <cell r="A922" t="str">
            <v>250</v>
          </cell>
          <cell r="B922" t="str">
            <v>INGRESOS DE EXPLOTACION</v>
          </cell>
          <cell r="C922" t="str">
            <v xml:space="preserve">TELEFONMA SERVICIOS AVANZADOS </v>
          </cell>
          <cell r="D922" t="str">
            <v>4193513</v>
          </cell>
          <cell r="E922">
            <v>0</v>
          </cell>
          <cell r="F922">
            <v>0</v>
          </cell>
          <cell r="G922">
            <v>0</v>
          </cell>
          <cell r="H922">
            <v>0</v>
          </cell>
          <cell r="I922">
            <v>0</v>
          </cell>
          <cell r="J922">
            <v>0</v>
          </cell>
          <cell r="K922">
            <v>0</v>
          </cell>
          <cell r="L922">
            <v>0</v>
          </cell>
          <cell r="M922">
            <v>0</v>
          </cell>
          <cell r="N922">
            <v>0</v>
          </cell>
          <cell r="O922">
            <v>0</v>
          </cell>
          <cell r="P922">
            <v>0</v>
          </cell>
          <cell r="Q922">
            <v>0</v>
          </cell>
          <cell r="R922">
            <v>0</v>
          </cell>
          <cell r="S922">
            <v>0</v>
          </cell>
          <cell r="T922">
            <v>0</v>
          </cell>
          <cell r="U922">
            <v>0</v>
          </cell>
          <cell r="V922">
            <v>0</v>
          </cell>
          <cell r="W922">
            <v>0</v>
          </cell>
          <cell r="X922">
            <v>0</v>
          </cell>
          <cell r="Y922">
            <v>0</v>
          </cell>
          <cell r="Z922">
            <v>0</v>
          </cell>
          <cell r="AA922">
            <v>0</v>
          </cell>
          <cell r="AB922">
            <v>0</v>
          </cell>
          <cell r="AC922">
            <v>0</v>
          </cell>
          <cell r="AD922">
            <v>0</v>
          </cell>
          <cell r="AE922">
            <v>0</v>
          </cell>
          <cell r="AF922">
            <v>0</v>
          </cell>
          <cell r="AG922">
            <v>0</v>
          </cell>
          <cell r="AH922">
            <v>0</v>
          </cell>
          <cell r="AI922">
            <v>0</v>
          </cell>
          <cell r="AJ922">
            <v>0</v>
          </cell>
          <cell r="AK922">
            <v>0</v>
          </cell>
          <cell r="AL922">
            <v>0</v>
          </cell>
          <cell r="AM922">
            <v>0</v>
          </cell>
          <cell r="AN922">
            <v>0</v>
          </cell>
          <cell r="AO922">
            <v>0</v>
          </cell>
          <cell r="AP922">
            <v>0</v>
          </cell>
          <cell r="AQ922">
            <v>0</v>
          </cell>
          <cell r="AR922">
            <v>0</v>
          </cell>
          <cell r="AS922">
            <v>0</v>
          </cell>
          <cell r="AT922">
            <v>0</v>
          </cell>
          <cell r="AU922">
            <v>0</v>
          </cell>
          <cell r="AV922">
            <v>0</v>
          </cell>
          <cell r="AW922">
            <v>0</v>
          </cell>
          <cell r="AX922">
            <v>0</v>
          </cell>
          <cell r="AY922">
            <v>216780</v>
          </cell>
          <cell r="AZ922">
            <v>0</v>
          </cell>
          <cell r="BA922" t="str">
            <v>TEMPR</v>
          </cell>
        </row>
        <row r="923">
          <cell r="A923" t="str">
            <v>250</v>
          </cell>
          <cell r="B923" t="str">
            <v>INGRESOS DE EXPLOTACION</v>
          </cell>
          <cell r="C923" t="str">
            <v>TELEFONMA SUPERLINK</v>
          </cell>
          <cell r="D923" t="str">
            <v>4193507</v>
          </cell>
          <cell r="E923">
            <v>68478578</v>
          </cell>
          <cell r="F923">
            <v>66434898</v>
          </cell>
          <cell r="G923">
            <v>0</v>
          </cell>
          <cell r="H923">
            <v>0</v>
          </cell>
          <cell r="I923">
            <v>0</v>
          </cell>
          <cell r="J923">
            <v>0</v>
          </cell>
          <cell r="K923">
            <v>0</v>
          </cell>
          <cell r="L923">
            <v>0</v>
          </cell>
          <cell r="M923">
            <v>0</v>
          </cell>
          <cell r="N923">
            <v>0</v>
          </cell>
          <cell r="O923">
            <v>0</v>
          </cell>
          <cell r="P923">
            <v>0</v>
          </cell>
          <cell r="Q923">
            <v>0</v>
          </cell>
          <cell r="R923">
            <v>0</v>
          </cell>
          <cell r="S923">
            <v>0</v>
          </cell>
          <cell r="T923">
            <v>0</v>
          </cell>
          <cell r="U923">
            <v>0</v>
          </cell>
          <cell r="V923">
            <v>0</v>
          </cell>
          <cell r="W923">
            <v>0</v>
          </cell>
          <cell r="X923">
            <v>0</v>
          </cell>
          <cell r="Y923">
            <v>0</v>
          </cell>
          <cell r="Z923">
            <v>0</v>
          </cell>
          <cell r="AA923">
            <v>0</v>
          </cell>
          <cell r="AB923">
            <v>0</v>
          </cell>
          <cell r="AC923">
            <v>0</v>
          </cell>
          <cell r="AD923">
            <v>0</v>
          </cell>
          <cell r="AE923">
            <v>0</v>
          </cell>
          <cell r="AF923">
            <v>0</v>
          </cell>
          <cell r="AG923">
            <v>0</v>
          </cell>
          <cell r="AH923">
            <v>0</v>
          </cell>
          <cell r="AI923">
            <v>0</v>
          </cell>
          <cell r="AJ923">
            <v>0</v>
          </cell>
          <cell r="AK923">
            <v>0</v>
          </cell>
          <cell r="AL923">
            <v>0</v>
          </cell>
          <cell r="AM923">
            <v>0</v>
          </cell>
          <cell r="AN923">
            <v>0</v>
          </cell>
          <cell r="AO923">
            <v>161602900</v>
          </cell>
          <cell r="AP923">
            <v>160030226</v>
          </cell>
          <cell r="AQ923">
            <v>154359396</v>
          </cell>
          <cell r="AR923">
            <v>158038810</v>
          </cell>
          <cell r="AS923">
            <v>144383120</v>
          </cell>
          <cell r="AT923">
            <v>147382432</v>
          </cell>
          <cell r="AU923">
            <v>155068594</v>
          </cell>
          <cell r="AV923">
            <v>152301186</v>
          </cell>
          <cell r="AW923">
            <v>150011288</v>
          </cell>
          <cell r="AX923">
            <v>149263028</v>
          </cell>
          <cell r="AY923">
            <v>139940350</v>
          </cell>
          <cell r="AZ923">
            <v>137884624</v>
          </cell>
          <cell r="BA923" t="str">
            <v>TEMPR</v>
          </cell>
        </row>
        <row r="924">
          <cell r="A924" t="str">
            <v>300</v>
          </cell>
          <cell r="B924">
            <v>0</v>
          </cell>
          <cell r="C924">
            <v>0</v>
          </cell>
          <cell r="D924" t="str">
            <v>8999000</v>
          </cell>
          <cell r="E924">
            <v>-731437213</v>
          </cell>
          <cell r="F924">
            <v>731437213</v>
          </cell>
          <cell r="G924">
            <v>0</v>
          </cell>
          <cell r="H924">
            <v>0</v>
          </cell>
          <cell r="I924">
            <v>0</v>
          </cell>
          <cell r="J924">
            <v>0</v>
          </cell>
          <cell r="K924">
            <v>0</v>
          </cell>
          <cell r="L924">
            <v>0</v>
          </cell>
          <cell r="M924">
            <v>0</v>
          </cell>
          <cell r="N924">
            <v>0</v>
          </cell>
          <cell r="O924">
            <v>0</v>
          </cell>
          <cell r="P924">
            <v>0</v>
          </cell>
          <cell r="Q924">
            <v>0</v>
          </cell>
          <cell r="R924">
            <v>0</v>
          </cell>
          <cell r="S924">
            <v>0</v>
          </cell>
          <cell r="T924">
            <v>0</v>
          </cell>
          <cell r="U924">
            <v>0</v>
          </cell>
          <cell r="V924">
            <v>0</v>
          </cell>
          <cell r="W924">
            <v>0</v>
          </cell>
          <cell r="X924">
            <v>0</v>
          </cell>
          <cell r="Y924">
            <v>0</v>
          </cell>
          <cell r="Z924">
            <v>0</v>
          </cell>
          <cell r="AA924">
            <v>0</v>
          </cell>
          <cell r="AB924">
            <v>0</v>
          </cell>
          <cell r="AC924">
            <v>0</v>
          </cell>
          <cell r="AD924">
            <v>0</v>
          </cell>
          <cell r="AE924">
            <v>0</v>
          </cell>
          <cell r="AF924">
            <v>0</v>
          </cell>
          <cell r="AG924">
            <v>0</v>
          </cell>
          <cell r="AH924">
            <v>0</v>
          </cell>
          <cell r="AI924">
            <v>0</v>
          </cell>
          <cell r="AJ924">
            <v>0</v>
          </cell>
          <cell r="AK924">
            <v>0</v>
          </cell>
          <cell r="AL924">
            <v>0</v>
          </cell>
          <cell r="AM924">
            <v>0</v>
          </cell>
          <cell r="AN924">
            <v>0</v>
          </cell>
          <cell r="AO924">
            <v>0</v>
          </cell>
          <cell r="AP924">
            <v>0</v>
          </cell>
          <cell r="AQ924">
            <v>0</v>
          </cell>
          <cell r="AR924">
            <v>0</v>
          </cell>
          <cell r="AS924">
            <v>0</v>
          </cell>
          <cell r="AT924">
            <v>0</v>
          </cell>
          <cell r="AU924">
            <v>0</v>
          </cell>
          <cell r="AV924">
            <v>0</v>
          </cell>
          <cell r="AW924">
            <v>0</v>
          </cell>
          <cell r="AX924">
            <v>0</v>
          </cell>
          <cell r="AY924">
            <v>0</v>
          </cell>
          <cell r="AZ924">
            <v>0</v>
          </cell>
          <cell r="BA924" t="str">
            <v>EMPRE</v>
          </cell>
        </row>
        <row r="925">
          <cell r="A925" t="str">
            <v>300</v>
          </cell>
          <cell r="B925">
            <v>0</v>
          </cell>
          <cell r="C925">
            <v>0</v>
          </cell>
          <cell r="D925" t="str">
            <v>8999000</v>
          </cell>
          <cell r="E925">
            <v>548359461</v>
          </cell>
          <cell r="F925">
            <v>235689425</v>
          </cell>
          <cell r="G925">
            <v>0</v>
          </cell>
          <cell r="H925">
            <v>0</v>
          </cell>
          <cell r="I925">
            <v>0</v>
          </cell>
          <cell r="J925">
            <v>0</v>
          </cell>
          <cell r="K925">
            <v>0</v>
          </cell>
          <cell r="L925">
            <v>0</v>
          </cell>
          <cell r="M925">
            <v>0</v>
          </cell>
          <cell r="N925">
            <v>0</v>
          </cell>
          <cell r="O925">
            <v>0</v>
          </cell>
          <cell r="P925">
            <v>0</v>
          </cell>
          <cell r="Q925">
            <v>0</v>
          </cell>
          <cell r="R925">
            <v>0</v>
          </cell>
          <cell r="S925">
            <v>0</v>
          </cell>
          <cell r="T925">
            <v>0</v>
          </cell>
          <cell r="U925">
            <v>0</v>
          </cell>
          <cell r="V925">
            <v>0</v>
          </cell>
          <cell r="W925">
            <v>0</v>
          </cell>
          <cell r="X925">
            <v>0</v>
          </cell>
          <cell r="Y925">
            <v>0</v>
          </cell>
          <cell r="Z925">
            <v>0</v>
          </cell>
          <cell r="AA925">
            <v>0</v>
          </cell>
          <cell r="AB925">
            <v>0</v>
          </cell>
          <cell r="AC925">
            <v>0</v>
          </cell>
          <cell r="AD925">
            <v>0</v>
          </cell>
          <cell r="AE925">
            <v>0</v>
          </cell>
          <cell r="AF925">
            <v>0</v>
          </cell>
          <cell r="AG925">
            <v>0</v>
          </cell>
          <cell r="AH925">
            <v>0</v>
          </cell>
          <cell r="AI925">
            <v>0</v>
          </cell>
          <cell r="AJ925">
            <v>0</v>
          </cell>
          <cell r="AK925">
            <v>0</v>
          </cell>
          <cell r="AL925">
            <v>0</v>
          </cell>
          <cell r="AM925">
            <v>0</v>
          </cell>
          <cell r="AN925">
            <v>0</v>
          </cell>
          <cell r="AO925">
            <v>-235172814</v>
          </cell>
          <cell r="AP925">
            <v>-63466396</v>
          </cell>
          <cell r="AQ925">
            <v>-448408030</v>
          </cell>
          <cell r="AR925">
            <v>-307690832</v>
          </cell>
          <cell r="AS925">
            <v>-489850296</v>
          </cell>
          <cell r="AT925">
            <v>-1438272564</v>
          </cell>
          <cell r="AU925">
            <v>-638614968</v>
          </cell>
          <cell r="AV925">
            <v>-686171154</v>
          </cell>
          <cell r="AW925">
            <v>-481362524</v>
          </cell>
          <cell r="AX925">
            <v>-327241310</v>
          </cell>
          <cell r="AY925">
            <v>-1432774738</v>
          </cell>
          <cell r="AZ925">
            <v>7779700458</v>
          </cell>
          <cell r="BA925" t="str">
            <v>TDATA</v>
          </cell>
        </row>
        <row r="926">
          <cell r="A926" t="str">
            <v>300</v>
          </cell>
          <cell r="B926">
            <v>0</v>
          </cell>
          <cell r="C926">
            <v>0</v>
          </cell>
          <cell r="D926" t="str">
            <v>8999000</v>
          </cell>
          <cell r="E926">
            <v>0</v>
          </cell>
          <cell r="F926">
            <v>219499296</v>
          </cell>
          <cell r="G926">
            <v>0</v>
          </cell>
          <cell r="H926">
            <v>0</v>
          </cell>
          <cell r="I926">
            <v>0</v>
          </cell>
          <cell r="J926">
            <v>0</v>
          </cell>
          <cell r="K926">
            <v>0</v>
          </cell>
          <cell r="L926">
            <v>0</v>
          </cell>
          <cell r="M926">
            <v>0</v>
          </cell>
          <cell r="N926">
            <v>0</v>
          </cell>
          <cell r="O926">
            <v>0</v>
          </cell>
          <cell r="P926">
            <v>0</v>
          </cell>
          <cell r="Q926">
            <v>0</v>
          </cell>
          <cell r="R926">
            <v>0</v>
          </cell>
          <cell r="S926">
            <v>0</v>
          </cell>
          <cell r="T926">
            <v>0</v>
          </cell>
          <cell r="U926">
            <v>0</v>
          </cell>
          <cell r="V926">
            <v>0</v>
          </cell>
          <cell r="W926">
            <v>0</v>
          </cell>
          <cell r="X926">
            <v>0</v>
          </cell>
          <cell r="Y926">
            <v>0</v>
          </cell>
          <cell r="Z926">
            <v>0</v>
          </cell>
          <cell r="AA926">
            <v>0</v>
          </cell>
          <cell r="AB926">
            <v>0</v>
          </cell>
          <cell r="AC926">
            <v>0</v>
          </cell>
          <cell r="AD926">
            <v>0</v>
          </cell>
          <cell r="AE926">
            <v>0</v>
          </cell>
          <cell r="AF926">
            <v>0</v>
          </cell>
          <cell r="AG926">
            <v>0</v>
          </cell>
          <cell r="AH926">
            <v>0</v>
          </cell>
          <cell r="AI926">
            <v>0</v>
          </cell>
          <cell r="AJ926">
            <v>0</v>
          </cell>
          <cell r="AK926">
            <v>0</v>
          </cell>
          <cell r="AL926">
            <v>0</v>
          </cell>
          <cell r="AM926">
            <v>0</v>
          </cell>
          <cell r="AN926">
            <v>0</v>
          </cell>
          <cell r="AO926">
            <v>0</v>
          </cell>
          <cell r="AP926">
            <v>0</v>
          </cell>
          <cell r="AQ926">
            <v>0</v>
          </cell>
          <cell r="AR926">
            <v>0</v>
          </cell>
          <cell r="AS926">
            <v>0</v>
          </cell>
          <cell r="AT926">
            <v>0</v>
          </cell>
          <cell r="AU926">
            <v>0</v>
          </cell>
          <cell r="AV926">
            <v>0</v>
          </cell>
          <cell r="AW926">
            <v>0</v>
          </cell>
          <cell r="AX926">
            <v>0</v>
          </cell>
          <cell r="AY926">
            <v>0</v>
          </cell>
          <cell r="AZ926">
            <v>0</v>
          </cell>
          <cell r="BA926" t="str">
            <v>TELEM</v>
          </cell>
        </row>
        <row r="927">
          <cell r="A927" t="str">
            <v>300</v>
          </cell>
          <cell r="B927">
            <v>0</v>
          </cell>
          <cell r="C927" t="str">
            <v>UTIL. O PERDIDA DEL EJERC. (CT</v>
          </cell>
          <cell r="D927" t="str">
            <v>8999000</v>
          </cell>
          <cell r="E927">
            <v>774243</v>
          </cell>
          <cell r="F927">
            <v>3123889</v>
          </cell>
          <cell r="G927">
            <v>0</v>
          </cell>
          <cell r="H927">
            <v>0</v>
          </cell>
          <cell r="I927">
            <v>0</v>
          </cell>
          <cell r="J927">
            <v>0</v>
          </cell>
          <cell r="K927">
            <v>0</v>
          </cell>
          <cell r="L927">
            <v>0</v>
          </cell>
          <cell r="M927">
            <v>0</v>
          </cell>
          <cell r="N927">
            <v>0</v>
          </cell>
          <cell r="O927">
            <v>0</v>
          </cell>
          <cell r="P927">
            <v>0</v>
          </cell>
          <cell r="Q927">
            <v>0</v>
          </cell>
          <cell r="R927">
            <v>0</v>
          </cell>
          <cell r="S927">
            <v>0</v>
          </cell>
          <cell r="T927">
            <v>0</v>
          </cell>
          <cell r="U927">
            <v>0</v>
          </cell>
          <cell r="V927">
            <v>0</v>
          </cell>
          <cell r="W927">
            <v>0</v>
          </cell>
          <cell r="X927">
            <v>0</v>
          </cell>
          <cell r="Y927">
            <v>0</v>
          </cell>
          <cell r="Z927">
            <v>0</v>
          </cell>
          <cell r="AA927">
            <v>0</v>
          </cell>
          <cell r="AB927">
            <v>0</v>
          </cell>
          <cell r="AC927">
            <v>0</v>
          </cell>
          <cell r="AD927">
            <v>0</v>
          </cell>
          <cell r="AE927">
            <v>0</v>
          </cell>
          <cell r="AF927">
            <v>0</v>
          </cell>
          <cell r="AG927">
            <v>0</v>
          </cell>
          <cell r="AH927">
            <v>0</v>
          </cell>
          <cell r="AI927">
            <v>0</v>
          </cell>
          <cell r="AJ927">
            <v>0</v>
          </cell>
          <cell r="AK927">
            <v>0</v>
          </cell>
          <cell r="AL927">
            <v>0</v>
          </cell>
          <cell r="AM927">
            <v>0</v>
          </cell>
          <cell r="AN927">
            <v>0</v>
          </cell>
          <cell r="AO927">
            <v>27932878</v>
          </cell>
          <cell r="AP927">
            <v>-126976192</v>
          </cell>
          <cell r="AQ927">
            <v>-55295902</v>
          </cell>
          <cell r="AR927">
            <v>24390022</v>
          </cell>
          <cell r="AS927">
            <v>159654604</v>
          </cell>
          <cell r="AT927">
            <v>9876230</v>
          </cell>
          <cell r="AU927">
            <v>-23896968</v>
          </cell>
          <cell r="AV927">
            <v>-15477492</v>
          </cell>
          <cell r="AW927">
            <v>12533232</v>
          </cell>
          <cell r="AX927">
            <v>43234106</v>
          </cell>
          <cell r="AY927">
            <v>28249502</v>
          </cell>
          <cell r="AZ927">
            <v>27750738</v>
          </cell>
          <cell r="BA927" t="str">
            <v>COMUN</v>
          </cell>
        </row>
        <row r="928">
          <cell r="A928" t="str">
            <v>300</v>
          </cell>
          <cell r="B928">
            <v>0</v>
          </cell>
          <cell r="C928" t="str">
            <v>UTIL. O PERDIDA DEL EJERC. (CT</v>
          </cell>
          <cell r="D928" t="str">
            <v>8999000</v>
          </cell>
          <cell r="E928">
            <v>10890732</v>
          </cell>
          <cell r="F928">
            <v>47824800</v>
          </cell>
          <cell r="G928">
            <v>0</v>
          </cell>
          <cell r="H928">
            <v>0</v>
          </cell>
          <cell r="I928">
            <v>0</v>
          </cell>
          <cell r="J928">
            <v>0</v>
          </cell>
          <cell r="K928">
            <v>0</v>
          </cell>
          <cell r="L928">
            <v>0</v>
          </cell>
          <cell r="M928">
            <v>0</v>
          </cell>
          <cell r="N928">
            <v>0</v>
          </cell>
          <cell r="O928">
            <v>0</v>
          </cell>
          <cell r="P928">
            <v>0</v>
          </cell>
          <cell r="Q928">
            <v>0</v>
          </cell>
          <cell r="R928">
            <v>0</v>
          </cell>
          <cell r="S928">
            <v>0</v>
          </cell>
          <cell r="T928">
            <v>0</v>
          </cell>
          <cell r="U928">
            <v>0</v>
          </cell>
          <cell r="V928">
            <v>0</v>
          </cell>
          <cell r="W928">
            <v>0</v>
          </cell>
          <cell r="X928">
            <v>0</v>
          </cell>
          <cell r="Y928">
            <v>0</v>
          </cell>
          <cell r="Z928">
            <v>0</v>
          </cell>
          <cell r="AA928">
            <v>0</v>
          </cell>
          <cell r="AB928">
            <v>0</v>
          </cell>
          <cell r="AC928">
            <v>0</v>
          </cell>
          <cell r="AD928">
            <v>0</v>
          </cell>
          <cell r="AE928">
            <v>0</v>
          </cell>
          <cell r="AF928">
            <v>0</v>
          </cell>
          <cell r="AG928">
            <v>0</v>
          </cell>
          <cell r="AH928">
            <v>0</v>
          </cell>
          <cell r="AI928">
            <v>0</v>
          </cell>
          <cell r="AJ928">
            <v>0</v>
          </cell>
          <cell r="AK928">
            <v>0</v>
          </cell>
          <cell r="AL928">
            <v>0</v>
          </cell>
          <cell r="AM928">
            <v>0</v>
          </cell>
          <cell r="AN928">
            <v>0</v>
          </cell>
          <cell r="AO928">
            <v>89960064</v>
          </cell>
          <cell r="AP928">
            <v>59950066</v>
          </cell>
          <cell r="AQ928">
            <v>89645236</v>
          </cell>
          <cell r="AR928">
            <v>16508040</v>
          </cell>
          <cell r="AS928">
            <v>0</v>
          </cell>
          <cell r="AT928">
            <v>114580610</v>
          </cell>
          <cell r="AU928">
            <v>-22118166</v>
          </cell>
          <cell r="AV928">
            <v>-8789382</v>
          </cell>
          <cell r="AW928">
            <v>-65935842</v>
          </cell>
          <cell r="AX928">
            <v>-38285000</v>
          </cell>
          <cell r="AY928">
            <v>62305344</v>
          </cell>
          <cell r="AZ928">
            <v>-25053886</v>
          </cell>
          <cell r="BA928" t="str">
            <v>INFOE</v>
          </cell>
        </row>
        <row r="929">
          <cell r="A929" t="str">
            <v>300</v>
          </cell>
          <cell r="B929">
            <v>0</v>
          </cell>
          <cell r="C929" t="str">
            <v>UTIL. O PERDIDA DEL EJERC. (CT</v>
          </cell>
          <cell r="D929" t="str">
            <v>8999000</v>
          </cell>
          <cell r="E929">
            <v>-61549232</v>
          </cell>
          <cell r="F929">
            <v>-33546739</v>
          </cell>
          <cell r="G929">
            <v>0</v>
          </cell>
          <cell r="H929">
            <v>0</v>
          </cell>
          <cell r="I929">
            <v>0</v>
          </cell>
          <cell r="J929">
            <v>0</v>
          </cell>
          <cell r="K929">
            <v>0</v>
          </cell>
          <cell r="L929">
            <v>0</v>
          </cell>
          <cell r="M929">
            <v>0</v>
          </cell>
          <cell r="N929">
            <v>0</v>
          </cell>
          <cell r="O929">
            <v>0</v>
          </cell>
          <cell r="P929">
            <v>0</v>
          </cell>
          <cell r="Q929">
            <v>0</v>
          </cell>
          <cell r="R929">
            <v>0</v>
          </cell>
          <cell r="S929">
            <v>0</v>
          </cell>
          <cell r="T929">
            <v>0</v>
          </cell>
          <cell r="U929">
            <v>0</v>
          </cell>
          <cell r="V929">
            <v>0</v>
          </cell>
          <cell r="W929">
            <v>0</v>
          </cell>
          <cell r="X929">
            <v>0</v>
          </cell>
          <cell r="Y929">
            <v>0</v>
          </cell>
          <cell r="Z929">
            <v>0</v>
          </cell>
          <cell r="AA929">
            <v>0</v>
          </cell>
          <cell r="AB929">
            <v>0</v>
          </cell>
          <cell r="AC929">
            <v>0</v>
          </cell>
          <cell r="AD929">
            <v>0</v>
          </cell>
          <cell r="AE929">
            <v>0</v>
          </cell>
          <cell r="AF929">
            <v>0</v>
          </cell>
          <cell r="AG929">
            <v>0</v>
          </cell>
          <cell r="AH929">
            <v>0</v>
          </cell>
          <cell r="AI929">
            <v>0</v>
          </cell>
          <cell r="AJ929">
            <v>0</v>
          </cell>
          <cell r="AK929">
            <v>0</v>
          </cell>
          <cell r="AL929">
            <v>0</v>
          </cell>
          <cell r="AM929">
            <v>0</v>
          </cell>
          <cell r="AN929">
            <v>0</v>
          </cell>
          <cell r="AO929">
            <v>-140653910</v>
          </cell>
          <cell r="AP929">
            <v>60846556</v>
          </cell>
          <cell r="AQ929">
            <v>-257865818</v>
          </cell>
          <cell r="AR929">
            <v>-99481414</v>
          </cell>
          <cell r="AS929">
            <v>-516431430</v>
          </cell>
          <cell r="AT929">
            <v>-187424034</v>
          </cell>
          <cell r="AU929">
            <v>117489072</v>
          </cell>
          <cell r="AV929">
            <v>-49213526</v>
          </cell>
          <cell r="AW929">
            <v>-13310076</v>
          </cell>
          <cell r="AX929">
            <v>-75702898</v>
          </cell>
          <cell r="AY929">
            <v>-97013670</v>
          </cell>
          <cell r="AZ929">
            <v>146842666</v>
          </cell>
          <cell r="BA929" t="str">
            <v>INTER</v>
          </cell>
        </row>
        <row r="930">
          <cell r="A930" t="str">
            <v>300</v>
          </cell>
          <cell r="B930">
            <v>0</v>
          </cell>
          <cell r="C930" t="str">
            <v>UTIL. O PERDIDA DEL EJERC. (CT</v>
          </cell>
          <cell r="D930" t="str">
            <v>8999000</v>
          </cell>
          <cell r="E930">
            <v>-63551138</v>
          </cell>
          <cell r="F930">
            <v>-33087031</v>
          </cell>
          <cell r="G930">
            <v>0</v>
          </cell>
          <cell r="H930">
            <v>0</v>
          </cell>
          <cell r="I930">
            <v>0</v>
          </cell>
          <cell r="J930">
            <v>0</v>
          </cell>
          <cell r="K930">
            <v>0</v>
          </cell>
          <cell r="L930">
            <v>0</v>
          </cell>
          <cell r="M930">
            <v>0</v>
          </cell>
          <cell r="N930">
            <v>0</v>
          </cell>
          <cell r="O930">
            <v>0</v>
          </cell>
          <cell r="P930">
            <v>0</v>
          </cell>
          <cell r="Q930">
            <v>0</v>
          </cell>
          <cell r="R930">
            <v>0</v>
          </cell>
          <cell r="S930">
            <v>0</v>
          </cell>
          <cell r="T930">
            <v>0</v>
          </cell>
          <cell r="U930">
            <v>0</v>
          </cell>
          <cell r="V930">
            <v>0</v>
          </cell>
          <cell r="W930">
            <v>0</v>
          </cell>
          <cell r="X930">
            <v>0</v>
          </cell>
          <cell r="Y930">
            <v>0</v>
          </cell>
          <cell r="Z930">
            <v>0</v>
          </cell>
          <cell r="AA930">
            <v>0</v>
          </cell>
          <cell r="AB930">
            <v>0</v>
          </cell>
          <cell r="AC930">
            <v>0</v>
          </cell>
          <cell r="AD930">
            <v>0</v>
          </cell>
          <cell r="AE930">
            <v>0</v>
          </cell>
          <cell r="AF930">
            <v>0</v>
          </cell>
          <cell r="AG930">
            <v>0</v>
          </cell>
          <cell r="AH930">
            <v>0</v>
          </cell>
          <cell r="AI930">
            <v>0</v>
          </cell>
          <cell r="AJ930">
            <v>0</v>
          </cell>
          <cell r="AK930">
            <v>0</v>
          </cell>
          <cell r="AL930">
            <v>0</v>
          </cell>
          <cell r="AM930">
            <v>0</v>
          </cell>
          <cell r="AN930">
            <v>0</v>
          </cell>
          <cell r="AO930">
            <v>-139824028</v>
          </cell>
          <cell r="AP930">
            <v>67455582</v>
          </cell>
          <cell r="AQ930">
            <v>-261097730</v>
          </cell>
          <cell r="AR930">
            <v>-95332036</v>
          </cell>
          <cell r="AS930">
            <v>-582036398</v>
          </cell>
          <cell r="AT930">
            <v>-175382844</v>
          </cell>
          <cell r="AU930">
            <v>118176640</v>
          </cell>
          <cell r="AV930">
            <v>-50621974</v>
          </cell>
          <cell r="AW930">
            <v>-7450070</v>
          </cell>
          <cell r="AX930">
            <v>-72257420</v>
          </cell>
          <cell r="AY930">
            <v>-93885468</v>
          </cell>
          <cell r="AZ930">
            <v>130947146</v>
          </cell>
          <cell r="BA930" t="str">
            <v>INVER</v>
          </cell>
        </row>
        <row r="931">
          <cell r="A931" t="str">
            <v>300</v>
          </cell>
          <cell r="B931">
            <v>0</v>
          </cell>
          <cell r="C931" t="str">
            <v>UTIL. O PERDIDA DEL EJERC. (CT</v>
          </cell>
          <cell r="D931" t="str">
            <v>8999000</v>
          </cell>
          <cell r="E931">
            <v>7126621</v>
          </cell>
          <cell r="F931">
            <v>9012539</v>
          </cell>
          <cell r="G931">
            <v>0</v>
          </cell>
          <cell r="H931">
            <v>0</v>
          </cell>
          <cell r="I931">
            <v>0</v>
          </cell>
          <cell r="J931">
            <v>0</v>
          </cell>
          <cell r="K931">
            <v>0</v>
          </cell>
          <cell r="L931">
            <v>0</v>
          </cell>
          <cell r="M931">
            <v>0</v>
          </cell>
          <cell r="N931">
            <v>0</v>
          </cell>
          <cell r="O931">
            <v>0</v>
          </cell>
          <cell r="P931">
            <v>0</v>
          </cell>
          <cell r="Q931">
            <v>0</v>
          </cell>
          <cell r="R931">
            <v>0</v>
          </cell>
          <cell r="S931">
            <v>0</v>
          </cell>
          <cell r="T931">
            <v>0</v>
          </cell>
          <cell r="U931">
            <v>0</v>
          </cell>
          <cell r="V931">
            <v>0</v>
          </cell>
          <cell r="W931">
            <v>0</v>
          </cell>
          <cell r="X931">
            <v>0</v>
          </cell>
          <cell r="Y931">
            <v>0</v>
          </cell>
          <cell r="Z931">
            <v>0</v>
          </cell>
          <cell r="AA931">
            <v>0</v>
          </cell>
          <cell r="AB931">
            <v>0</v>
          </cell>
          <cell r="AC931">
            <v>0</v>
          </cell>
          <cell r="AD931">
            <v>0</v>
          </cell>
          <cell r="AE931">
            <v>0</v>
          </cell>
          <cell r="AF931">
            <v>0</v>
          </cell>
          <cell r="AG931">
            <v>0</v>
          </cell>
          <cell r="AH931">
            <v>0</v>
          </cell>
          <cell r="AI931">
            <v>0</v>
          </cell>
          <cell r="AJ931">
            <v>0</v>
          </cell>
          <cell r="AK931">
            <v>0</v>
          </cell>
          <cell r="AL931">
            <v>0</v>
          </cell>
          <cell r="AM931">
            <v>0</v>
          </cell>
          <cell r="AN931">
            <v>0</v>
          </cell>
          <cell r="AO931">
            <v>46104552</v>
          </cell>
          <cell r="AP931">
            <v>44191380</v>
          </cell>
          <cell r="AQ931">
            <v>53700892</v>
          </cell>
          <cell r="AR931">
            <v>46856112</v>
          </cell>
          <cell r="AS931">
            <v>0</v>
          </cell>
          <cell r="AT931">
            <v>-116165782</v>
          </cell>
          <cell r="AU931">
            <v>49101894</v>
          </cell>
          <cell r="AV931">
            <v>63430054</v>
          </cell>
          <cell r="AW931">
            <v>43263578</v>
          </cell>
          <cell r="AX931">
            <v>43128846</v>
          </cell>
          <cell r="AY931">
            <v>55011622</v>
          </cell>
          <cell r="AZ931">
            <v>22927080</v>
          </cell>
          <cell r="BA931" t="str">
            <v>PANAL</v>
          </cell>
        </row>
        <row r="932">
          <cell r="A932" t="str">
            <v>300</v>
          </cell>
          <cell r="B932">
            <v>0</v>
          </cell>
          <cell r="C932" t="str">
            <v>UTIL. O PERDIDA DEL EJERC. (CT</v>
          </cell>
          <cell r="D932" t="str">
            <v>8999000</v>
          </cell>
          <cell r="E932">
            <v>6215788</v>
          </cell>
          <cell r="F932">
            <v>4755561</v>
          </cell>
          <cell r="G932">
            <v>0</v>
          </cell>
          <cell r="H932">
            <v>0</v>
          </cell>
          <cell r="I932">
            <v>0</v>
          </cell>
          <cell r="J932">
            <v>0</v>
          </cell>
          <cell r="K932">
            <v>0</v>
          </cell>
          <cell r="L932">
            <v>0</v>
          </cell>
          <cell r="M932">
            <v>0</v>
          </cell>
          <cell r="N932">
            <v>0</v>
          </cell>
          <cell r="O932">
            <v>0</v>
          </cell>
          <cell r="P932">
            <v>0</v>
          </cell>
          <cell r="Q932">
            <v>0</v>
          </cell>
          <cell r="R932">
            <v>0</v>
          </cell>
          <cell r="S932">
            <v>0</v>
          </cell>
          <cell r="T932">
            <v>0</v>
          </cell>
          <cell r="U932">
            <v>0</v>
          </cell>
          <cell r="V932">
            <v>0</v>
          </cell>
          <cell r="W932">
            <v>0</v>
          </cell>
          <cell r="X932">
            <v>0</v>
          </cell>
          <cell r="Y932">
            <v>0</v>
          </cell>
          <cell r="Z932">
            <v>0</v>
          </cell>
          <cell r="AA932">
            <v>0</v>
          </cell>
          <cell r="AB932">
            <v>0</v>
          </cell>
          <cell r="AC932">
            <v>0</v>
          </cell>
          <cell r="AD932">
            <v>0</v>
          </cell>
          <cell r="AE932">
            <v>0</v>
          </cell>
          <cell r="AF932">
            <v>0</v>
          </cell>
          <cell r="AG932">
            <v>0</v>
          </cell>
          <cell r="AH932">
            <v>0</v>
          </cell>
          <cell r="AI932">
            <v>0</v>
          </cell>
          <cell r="AJ932">
            <v>0</v>
          </cell>
          <cell r="AK932">
            <v>0</v>
          </cell>
          <cell r="AL932">
            <v>0</v>
          </cell>
          <cell r="AM932">
            <v>0</v>
          </cell>
          <cell r="AN932">
            <v>0</v>
          </cell>
          <cell r="AO932">
            <v>2006</v>
          </cell>
          <cell r="AP932">
            <v>6216374</v>
          </cell>
          <cell r="AQ932">
            <v>8606480</v>
          </cell>
          <cell r="AR932">
            <v>156147122</v>
          </cell>
          <cell r="AS932">
            <v>0</v>
          </cell>
          <cell r="AT932">
            <v>200796420</v>
          </cell>
          <cell r="AU932">
            <v>29473892</v>
          </cell>
          <cell r="AV932">
            <v>55351116</v>
          </cell>
          <cell r="AW932">
            <v>12958204</v>
          </cell>
          <cell r="AX932">
            <v>40489872</v>
          </cell>
          <cell r="AY932">
            <v>53732764</v>
          </cell>
          <cell r="AZ932">
            <v>-37875090</v>
          </cell>
          <cell r="BA932" t="str">
            <v>TDCTA</v>
          </cell>
        </row>
        <row r="933">
          <cell r="A933" t="str">
            <v>300</v>
          </cell>
          <cell r="B933">
            <v>0</v>
          </cell>
          <cell r="C933" t="str">
            <v>UTIL. O PERDIDA DEL EJERC. (CT</v>
          </cell>
          <cell r="D933" t="str">
            <v>8999000</v>
          </cell>
          <cell r="E933">
            <v>26037360</v>
          </cell>
          <cell r="F933">
            <v>93469019</v>
          </cell>
          <cell r="G933">
            <v>0</v>
          </cell>
          <cell r="H933">
            <v>0</v>
          </cell>
          <cell r="I933">
            <v>0</v>
          </cell>
          <cell r="J933">
            <v>0</v>
          </cell>
          <cell r="K933">
            <v>0</v>
          </cell>
          <cell r="L933">
            <v>0</v>
          </cell>
          <cell r="M933">
            <v>0</v>
          </cell>
          <cell r="N933">
            <v>0</v>
          </cell>
          <cell r="O933">
            <v>0</v>
          </cell>
          <cell r="P933">
            <v>0</v>
          </cell>
          <cell r="Q933">
            <v>0</v>
          </cell>
          <cell r="R933">
            <v>0</v>
          </cell>
          <cell r="S933">
            <v>0</v>
          </cell>
          <cell r="T933">
            <v>0</v>
          </cell>
          <cell r="U933">
            <v>0</v>
          </cell>
          <cell r="V933">
            <v>0</v>
          </cell>
          <cell r="W933">
            <v>0</v>
          </cell>
          <cell r="X933">
            <v>0</v>
          </cell>
          <cell r="Y933">
            <v>0</v>
          </cell>
          <cell r="Z933">
            <v>0</v>
          </cell>
          <cell r="AA933">
            <v>0</v>
          </cell>
          <cell r="AB933">
            <v>0</v>
          </cell>
          <cell r="AC933">
            <v>0</v>
          </cell>
          <cell r="AD933">
            <v>0</v>
          </cell>
          <cell r="AE933">
            <v>0</v>
          </cell>
          <cell r="AF933">
            <v>0</v>
          </cell>
          <cell r="AG933">
            <v>0</v>
          </cell>
          <cell r="AH933">
            <v>0</v>
          </cell>
          <cell r="AI933">
            <v>0</v>
          </cell>
          <cell r="AJ933">
            <v>0</v>
          </cell>
          <cell r="AK933">
            <v>0</v>
          </cell>
          <cell r="AL933">
            <v>0</v>
          </cell>
          <cell r="AM933">
            <v>0</v>
          </cell>
          <cell r="AN933">
            <v>0</v>
          </cell>
          <cell r="AO933">
            <v>118637528</v>
          </cell>
          <cell r="AP933">
            <v>117239976</v>
          </cell>
          <cell r="AQ933">
            <v>145751632</v>
          </cell>
          <cell r="AR933">
            <v>244853628</v>
          </cell>
          <cell r="AS933">
            <v>0</v>
          </cell>
          <cell r="AT933">
            <v>-115306388</v>
          </cell>
          <cell r="AU933">
            <v>95916602</v>
          </cell>
          <cell r="AV933">
            <v>145132556</v>
          </cell>
          <cell r="AW933">
            <v>74127332</v>
          </cell>
          <cell r="AX933">
            <v>99733904</v>
          </cell>
          <cell r="AY933">
            <v>154390612</v>
          </cell>
          <cell r="AZ933">
            <v>-6705376</v>
          </cell>
          <cell r="BA933" t="str">
            <v>TECNO</v>
          </cell>
        </row>
        <row r="934">
          <cell r="A934" t="str">
            <v>300</v>
          </cell>
          <cell r="B934">
            <v>0</v>
          </cell>
          <cell r="C934" t="str">
            <v>UTIL. O PERDIDA DEL EJERC. (CT</v>
          </cell>
          <cell r="D934" t="str">
            <v>8999000</v>
          </cell>
          <cell r="E934">
            <v>-731437213</v>
          </cell>
          <cell r="F934">
            <v>731437213</v>
          </cell>
          <cell r="G934">
            <v>0</v>
          </cell>
          <cell r="H934">
            <v>0</v>
          </cell>
          <cell r="I934">
            <v>0</v>
          </cell>
          <cell r="J934">
            <v>0</v>
          </cell>
          <cell r="K934">
            <v>0</v>
          </cell>
          <cell r="L934">
            <v>0</v>
          </cell>
          <cell r="M934">
            <v>0</v>
          </cell>
          <cell r="N934">
            <v>0</v>
          </cell>
          <cell r="O934">
            <v>0</v>
          </cell>
          <cell r="P934">
            <v>0</v>
          </cell>
          <cell r="Q934">
            <v>0</v>
          </cell>
          <cell r="R934">
            <v>0</v>
          </cell>
          <cell r="S934">
            <v>0</v>
          </cell>
          <cell r="T934">
            <v>0</v>
          </cell>
          <cell r="U934">
            <v>0</v>
          </cell>
          <cell r="V934">
            <v>0</v>
          </cell>
          <cell r="W934">
            <v>0</v>
          </cell>
          <cell r="X934">
            <v>0</v>
          </cell>
          <cell r="Y934">
            <v>0</v>
          </cell>
          <cell r="Z934">
            <v>0</v>
          </cell>
          <cell r="AA934">
            <v>0</v>
          </cell>
          <cell r="AB934">
            <v>0</v>
          </cell>
          <cell r="AC934">
            <v>0</v>
          </cell>
          <cell r="AD934">
            <v>0</v>
          </cell>
          <cell r="AE934">
            <v>0</v>
          </cell>
          <cell r="AF934">
            <v>0</v>
          </cell>
          <cell r="AG934">
            <v>0</v>
          </cell>
          <cell r="AH934">
            <v>0</v>
          </cell>
          <cell r="AI934">
            <v>0</v>
          </cell>
          <cell r="AJ934">
            <v>0</v>
          </cell>
          <cell r="AK934">
            <v>0</v>
          </cell>
          <cell r="AL934">
            <v>0</v>
          </cell>
          <cell r="AM934">
            <v>0</v>
          </cell>
          <cell r="AN934">
            <v>0</v>
          </cell>
          <cell r="AO934">
            <v>26118758</v>
          </cell>
          <cell r="AP934">
            <v>-1077614702</v>
          </cell>
          <cell r="AQ934">
            <v>-2325946038</v>
          </cell>
          <cell r="AR934">
            <v>-2229354056</v>
          </cell>
          <cell r="AS934">
            <v>-1667282462</v>
          </cell>
          <cell r="AT934">
            <v>-4379581122</v>
          </cell>
          <cell r="AU934">
            <v>-2621481026</v>
          </cell>
          <cell r="AV934">
            <v>-1884720462</v>
          </cell>
          <cell r="AW934">
            <v>1473892498</v>
          </cell>
          <cell r="AX934">
            <v>-9039945426</v>
          </cell>
          <cell r="AY934">
            <v>-343571712</v>
          </cell>
          <cell r="AZ934">
            <v>3765999022</v>
          </cell>
          <cell r="BA934" t="str">
            <v>TEMPR</v>
          </cell>
        </row>
        <row r="935">
          <cell r="A935" t="str">
            <v>300</v>
          </cell>
          <cell r="B935" t="str">
            <v>Amortización Menor Valor de Inversión</v>
          </cell>
          <cell r="C935">
            <v>0</v>
          </cell>
          <cell r="D935" t="str">
            <v>8169917</v>
          </cell>
          <cell r="E935">
            <v>0</v>
          </cell>
          <cell r="F935">
            <v>0</v>
          </cell>
          <cell r="G935">
            <v>0</v>
          </cell>
          <cell r="H935">
            <v>0</v>
          </cell>
          <cell r="I935">
            <v>0</v>
          </cell>
          <cell r="J935">
            <v>0</v>
          </cell>
          <cell r="K935">
            <v>0</v>
          </cell>
          <cell r="L935">
            <v>0</v>
          </cell>
          <cell r="M935">
            <v>0</v>
          </cell>
          <cell r="N935">
            <v>0</v>
          </cell>
          <cell r="O935">
            <v>0</v>
          </cell>
          <cell r="P935">
            <v>0</v>
          </cell>
          <cell r="Q935">
            <v>0</v>
          </cell>
          <cell r="R935">
            <v>0</v>
          </cell>
          <cell r="S935">
            <v>0</v>
          </cell>
          <cell r="T935">
            <v>0</v>
          </cell>
          <cell r="U935">
            <v>0</v>
          </cell>
          <cell r="V935">
            <v>0</v>
          </cell>
          <cell r="W935">
            <v>0</v>
          </cell>
          <cell r="X935">
            <v>0</v>
          </cell>
          <cell r="Y935">
            <v>0</v>
          </cell>
          <cell r="Z935">
            <v>0</v>
          </cell>
          <cell r="AA935">
            <v>0</v>
          </cell>
          <cell r="AB935">
            <v>0</v>
          </cell>
          <cell r="AC935">
            <v>0</v>
          </cell>
          <cell r="AD935">
            <v>0</v>
          </cell>
          <cell r="AE935">
            <v>0</v>
          </cell>
          <cell r="AF935">
            <v>0</v>
          </cell>
          <cell r="AG935">
            <v>0</v>
          </cell>
          <cell r="AH935">
            <v>0</v>
          </cell>
          <cell r="AI935">
            <v>0</v>
          </cell>
          <cell r="AJ935">
            <v>0</v>
          </cell>
          <cell r="AK935">
            <v>0</v>
          </cell>
          <cell r="AL935">
            <v>0</v>
          </cell>
          <cell r="AM935">
            <v>0</v>
          </cell>
          <cell r="AN935">
            <v>0</v>
          </cell>
          <cell r="AO935">
            <v>0</v>
          </cell>
          <cell r="AP935">
            <v>0</v>
          </cell>
          <cell r="AQ935">
            <v>0</v>
          </cell>
          <cell r="AR935">
            <v>0</v>
          </cell>
          <cell r="AS935">
            <v>0</v>
          </cell>
          <cell r="AT935">
            <v>0</v>
          </cell>
          <cell r="AU935">
            <v>0</v>
          </cell>
          <cell r="AV935">
            <v>0</v>
          </cell>
          <cell r="AW935">
            <v>0</v>
          </cell>
          <cell r="AX935">
            <v>0</v>
          </cell>
          <cell r="AY935">
            <v>0</v>
          </cell>
          <cell r="AZ935">
            <v>0</v>
          </cell>
          <cell r="BA935" t="str">
            <v>EMPRE</v>
          </cell>
        </row>
        <row r="936">
          <cell r="A936" t="str">
            <v>300</v>
          </cell>
          <cell r="B936" t="str">
            <v>Amortización Menor Valor de Inversión</v>
          </cell>
          <cell r="C936">
            <v>0</v>
          </cell>
          <cell r="D936" t="str">
            <v>8169917</v>
          </cell>
          <cell r="E936">
            <v>0</v>
          </cell>
          <cell r="F936">
            <v>0</v>
          </cell>
          <cell r="G936">
            <v>0</v>
          </cell>
          <cell r="H936">
            <v>0</v>
          </cell>
          <cell r="I936">
            <v>0</v>
          </cell>
          <cell r="J936">
            <v>0</v>
          </cell>
          <cell r="K936">
            <v>0</v>
          </cell>
          <cell r="L936">
            <v>0</v>
          </cell>
          <cell r="M936">
            <v>0</v>
          </cell>
          <cell r="N936">
            <v>0</v>
          </cell>
          <cell r="O936">
            <v>0</v>
          </cell>
          <cell r="P936">
            <v>0</v>
          </cell>
          <cell r="Q936">
            <v>0</v>
          </cell>
          <cell r="R936">
            <v>0</v>
          </cell>
          <cell r="S936">
            <v>0</v>
          </cell>
          <cell r="T936">
            <v>0</v>
          </cell>
          <cell r="U936">
            <v>0</v>
          </cell>
          <cell r="V936">
            <v>0</v>
          </cell>
          <cell r="W936">
            <v>0</v>
          </cell>
          <cell r="X936">
            <v>0</v>
          </cell>
          <cell r="Y936">
            <v>0</v>
          </cell>
          <cell r="Z936">
            <v>0</v>
          </cell>
          <cell r="AA936">
            <v>0</v>
          </cell>
          <cell r="AB936">
            <v>0</v>
          </cell>
          <cell r="AC936">
            <v>0</v>
          </cell>
          <cell r="AD936">
            <v>0</v>
          </cell>
          <cell r="AE936">
            <v>0</v>
          </cell>
          <cell r="AF936">
            <v>0</v>
          </cell>
          <cell r="AG936">
            <v>0</v>
          </cell>
          <cell r="AH936">
            <v>0</v>
          </cell>
          <cell r="AI936">
            <v>0</v>
          </cell>
          <cell r="AJ936">
            <v>0</v>
          </cell>
          <cell r="AK936">
            <v>0</v>
          </cell>
          <cell r="AL936">
            <v>0</v>
          </cell>
          <cell r="AM936">
            <v>0</v>
          </cell>
          <cell r="AN936">
            <v>0</v>
          </cell>
          <cell r="AO936">
            <v>0</v>
          </cell>
          <cell r="AP936">
            <v>0</v>
          </cell>
          <cell r="AQ936">
            <v>0</v>
          </cell>
          <cell r="AR936">
            <v>0</v>
          </cell>
          <cell r="AS936">
            <v>0</v>
          </cell>
          <cell r="AT936">
            <v>0</v>
          </cell>
          <cell r="AU936">
            <v>0</v>
          </cell>
          <cell r="AV936">
            <v>0</v>
          </cell>
          <cell r="AW936">
            <v>0</v>
          </cell>
          <cell r="AX936">
            <v>0</v>
          </cell>
          <cell r="AY936">
            <v>0</v>
          </cell>
          <cell r="AZ936">
            <v>0</v>
          </cell>
          <cell r="BA936" t="str">
            <v>TDATA</v>
          </cell>
        </row>
        <row r="937">
          <cell r="A937" t="str">
            <v>300</v>
          </cell>
          <cell r="B937" t="str">
            <v>Amortización Menor Valor de Inversión</v>
          </cell>
          <cell r="C937">
            <v>0</v>
          </cell>
          <cell r="D937" t="str">
            <v>8169919</v>
          </cell>
          <cell r="E937">
            <v>0</v>
          </cell>
          <cell r="F937">
            <v>0</v>
          </cell>
          <cell r="G937">
            <v>0</v>
          </cell>
          <cell r="H937">
            <v>0</v>
          </cell>
          <cell r="I937">
            <v>0</v>
          </cell>
          <cell r="J937">
            <v>0</v>
          </cell>
          <cell r="K937">
            <v>0</v>
          </cell>
          <cell r="L937">
            <v>0</v>
          </cell>
          <cell r="M937">
            <v>0</v>
          </cell>
          <cell r="N937">
            <v>0</v>
          </cell>
          <cell r="O937">
            <v>0</v>
          </cell>
          <cell r="P937">
            <v>0</v>
          </cell>
          <cell r="Q937">
            <v>0</v>
          </cell>
          <cell r="R937">
            <v>0</v>
          </cell>
          <cell r="S937">
            <v>0</v>
          </cell>
          <cell r="T937">
            <v>0</v>
          </cell>
          <cell r="U937">
            <v>0</v>
          </cell>
          <cell r="V937">
            <v>0</v>
          </cell>
          <cell r="W937">
            <v>0</v>
          </cell>
          <cell r="X937">
            <v>0</v>
          </cell>
          <cell r="Y937">
            <v>0</v>
          </cell>
          <cell r="Z937">
            <v>0</v>
          </cell>
          <cell r="AA937">
            <v>0</v>
          </cell>
          <cell r="AB937">
            <v>0</v>
          </cell>
          <cell r="AC937">
            <v>0</v>
          </cell>
          <cell r="AD937">
            <v>0</v>
          </cell>
          <cell r="AE937">
            <v>0</v>
          </cell>
          <cell r="AF937">
            <v>0</v>
          </cell>
          <cell r="AG937">
            <v>0</v>
          </cell>
          <cell r="AH937">
            <v>0</v>
          </cell>
          <cell r="AI937">
            <v>0</v>
          </cell>
          <cell r="AJ937">
            <v>0</v>
          </cell>
          <cell r="AK937">
            <v>0</v>
          </cell>
          <cell r="AL937">
            <v>0</v>
          </cell>
          <cell r="AM937">
            <v>0</v>
          </cell>
          <cell r="AN937">
            <v>0</v>
          </cell>
          <cell r="AO937">
            <v>0</v>
          </cell>
          <cell r="AP937">
            <v>0</v>
          </cell>
          <cell r="AQ937">
            <v>0</v>
          </cell>
          <cell r="AR937">
            <v>0</v>
          </cell>
          <cell r="AS937">
            <v>0</v>
          </cell>
          <cell r="AT937">
            <v>0</v>
          </cell>
          <cell r="AU937">
            <v>0</v>
          </cell>
          <cell r="AV937">
            <v>0</v>
          </cell>
          <cell r="AW937">
            <v>0</v>
          </cell>
          <cell r="AX937">
            <v>0</v>
          </cell>
          <cell r="AY937">
            <v>0</v>
          </cell>
          <cell r="AZ937">
            <v>0</v>
          </cell>
          <cell r="BA937" t="str">
            <v>EMPRE</v>
          </cell>
        </row>
        <row r="938">
          <cell r="A938" t="str">
            <v>300</v>
          </cell>
          <cell r="B938" t="str">
            <v>Amortización Menor Valor de Inversión</v>
          </cell>
          <cell r="C938">
            <v>0</v>
          </cell>
          <cell r="D938" t="str">
            <v>8169919</v>
          </cell>
          <cell r="E938">
            <v>0</v>
          </cell>
          <cell r="F938">
            <v>0</v>
          </cell>
          <cell r="G938">
            <v>0</v>
          </cell>
          <cell r="H938">
            <v>0</v>
          </cell>
          <cell r="I938">
            <v>0</v>
          </cell>
          <cell r="J938">
            <v>0</v>
          </cell>
          <cell r="K938">
            <v>0</v>
          </cell>
          <cell r="L938">
            <v>0</v>
          </cell>
          <cell r="M938">
            <v>0</v>
          </cell>
          <cell r="N938">
            <v>0</v>
          </cell>
          <cell r="O938">
            <v>0</v>
          </cell>
          <cell r="P938">
            <v>0</v>
          </cell>
          <cell r="Q938">
            <v>0</v>
          </cell>
          <cell r="R938">
            <v>0</v>
          </cell>
          <cell r="S938">
            <v>0</v>
          </cell>
          <cell r="T938">
            <v>0</v>
          </cell>
          <cell r="U938">
            <v>0</v>
          </cell>
          <cell r="V938">
            <v>0</v>
          </cell>
          <cell r="W938">
            <v>0</v>
          </cell>
          <cell r="X938">
            <v>0</v>
          </cell>
          <cell r="Y938">
            <v>0</v>
          </cell>
          <cell r="Z938">
            <v>0</v>
          </cell>
          <cell r="AA938">
            <v>0</v>
          </cell>
          <cell r="AB938">
            <v>0</v>
          </cell>
          <cell r="AC938">
            <v>0</v>
          </cell>
          <cell r="AD938">
            <v>0</v>
          </cell>
          <cell r="AE938">
            <v>0</v>
          </cell>
          <cell r="AF938">
            <v>0</v>
          </cell>
          <cell r="AG938">
            <v>0</v>
          </cell>
          <cell r="AH938">
            <v>0</v>
          </cell>
          <cell r="AI938">
            <v>0</v>
          </cell>
          <cell r="AJ938">
            <v>0</v>
          </cell>
          <cell r="AK938">
            <v>0</v>
          </cell>
          <cell r="AL938">
            <v>0</v>
          </cell>
          <cell r="AM938">
            <v>0</v>
          </cell>
          <cell r="AN938">
            <v>0</v>
          </cell>
          <cell r="AO938">
            <v>0</v>
          </cell>
          <cell r="AP938">
            <v>0</v>
          </cell>
          <cell r="AQ938">
            <v>0</v>
          </cell>
          <cell r="AR938">
            <v>0</v>
          </cell>
          <cell r="AS938">
            <v>0</v>
          </cell>
          <cell r="AT938">
            <v>0</v>
          </cell>
          <cell r="AU938">
            <v>0</v>
          </cell>
          <cell r="AV938">
            <v>0</v>
          </cell>
          <cell r="AW938">
            <v>0</v>
          </cell>
          <cell r="AX938">
            <v>0</v>
          </cell>
          <cell r="AY938">
            <v>0</v>
          </cell>
          <cell r="AZ938">
            <v>0</v>
          </cell>
          <cell r="BA938" t="str">
            <v>TDATA</v>
          </cell>
        </row>
        <row r="939">
          <cell r="A939" t="str">
            <v>300</v>
          </cell>
          <cell r="B939" t="str">
            <v>Amortización Menor Valor de Inversión</v>
          </cell>
          <cell r="C939">
            <v>0</v>
          </cell>
          <cell r="D939" t="str">
            <v>8169923</v>
          </cell>
          <cell r="E939">
            <v>0</v>
          </cell>
          <cell r="F939">
            <v>0</v>
          </cell>
          <cell r="G939">
            <v>0</v>
          </cell>
          <cell r="H939">
            <v>0</v>
          </cell>
          <cell r="I939">
            <v>0</v>
          </cell>
          <cell r="J939">
            <v>0</v>
          </cell>
          <cell r="K939">
            <v>0</v>
          </cell>
          <cell r="L939">
            <v>0</v>
          </cell>
          <cell r="M939">
            <v>0</v>
          </cell>
          <cell r="N939">
            <v>0</v>
          </cell>
          <cell r="O939">
            <v>0</v>
          </cell>
          <cell r="P939">
            <v>0</v>
          </cell>
          <cell r="Q939">
            <v>0</v>
          </cell>
          <cell r="R939">
            <v>0</v>
          </cell>
          <cell r="S939">
            <v>0</v>
          </cell>
          <cell r="T939">
            <v>0</v>
          </cell>
          <cell r="U939">
            <v>0</v>
          </cell>
          <cell r="V939">
            <v>0</v>
          </cell>
          <cell r="W939">
            <v>0</v>
          </cell>
          <cell r="X939">
            <v>0</v>
          </cell>
          <cell r="Y939">
            <v>0</v>
          </cell>
          <cell r="Z939">
            <v>0</v>
          </cell>
          <cell r="AA939">
            <v>0</v>
          </cell>
          <cell r="AB939">
            <v>0</v>
          </cell>
          <cell r="AC939">
            <v>0</v>
          </cell>
          <cell r="AD939">
            <v>0</v>
          </cell>
          <cell r="AE939">
            <v>0</v>
          </cell>
          <cell r="AF939">
            <v>0</v>
          </cell>
          <cell r="AG939">
            <v>0</v>
          </cell>
          <cell r="AH939">
            <v>0</v>
          </cell>
          <cell r="AI939">
            <v>0</v>
          </cell>
          <cell r="AJ939">
            <v>0</v>
          </cell>
          <cell r="AK939">
            <v>0</v>
          </cell>
          <cell r="AL939">
            <v>0</v>
          </cell>
          <cell r="AM939">
            <v>0</v>
          </cell>
          <cell r="AN939">
            <v>0</v>
          </cell>
          <cell r="AO939">
            <v>0</v>
          </cell>
          <cell r="AP939">
            <v>0</v>
          </cell>
          <cell r="AQ939">
            <v>0</v>
          </cell>
          <cell r="AR939">
            <v>0</v>
          </cell>
          <cell r="AS939">
            <v>0</v>
          </cell>
          <cell r="AT939">
            <v>0</v>
          </cell>
          <cell r="AU939">
            <v>0</v>
          </cell>
          <cell r="AV939">
            <v>0</v>
          </cell>
          <cell r="AW939">
            <v>0</v>
          </cell>
          <cell r="AX939">
            <v>0</v>
          </cell>
          <cell r="AY939">
            <v>0</v>
          </cell>
          <cell r="AZ939">
            <v>0</v>
          </cell>
          <cell r="BA939" t="str">
            <v>EMPRE</v>
          </cell>
        </row>
        <row r="940">
          <cell r="A940" t="str">
            <v>300</v>
          </cell>
          <cell r="B940" t="str">
            <v>Amortización Menor Valor de Inversión</v>
          </cell>
          <cell r="C940">
            <v>0</v>
          </cell>
          <cell r="D940" t="str">
            <v>8169923</v>
          </cell>
          <cell r="E940">
            <v>0</v>
          </cell>
          <cell r="F940">
            <v>0</v>
          </cell>
          <cell r="G940">
            <v>0</v>
          </cell>
          <cell r="H940">
            <v>0</v>
          </cell>
          <cell r="I940">
            <v>0</v>
          </cell>
          <cell r="J940">
            <v>0</v>
          </cell>
          <cell r="K940">
            <v>0</v>
          </cell>
          <cell r="L940">
            <v>0</v>
          </cell>
          <cell r="M940">
            <v>0</v>
          </cell>
          <cell r="N940">
            <v>0</v>
          </cell>
          <cell r="O940">
            <v>0</v>
          </cell>
          <cell r="P940">
            <v>0</v>
          </cell>
          <cell r="Q940">
            <v>0</v>
          </cell>
          <cell r="R940">
            <v>0</v>
          </cell>
          <cell r="S940">
            <v>0</v>
          </cell>
          <cell r="T940">
            <v>0</v>
          </cell>
          <cell r="U940">
            <v>0</v>
          </cell>
          <cell r="V940">
            <v>0</v>
          </cell>
          <cell r="W940">
            <v>0</v>
          </cell>
          <cell r="X940">
            <v>0</v>
          </cell>
          <cell r="Y940">
            <v>0</v>
          </cell>
          <cell r="Z940">
            <v>0</v>
          </cell>
          <cell r="AA940">
            <v>0</v>
          </cell>
          <cell r="AB940">
            <v>0</v>
          </cell>
          <cell r="AC940">
            <v>0</v>
          </cell>
          <cell r="AD940">
            <v>0</v>
          </cell>
          <cell r="AE940">
            <v>0</v>
          </cell>
          <cell r="AF940">
            <v>0</v>
          </cell>
          <cell r="AG940">
            <v>0</v>
          </cell>
          <cell r="AH940">
            <v>0</v>
          </cell>
          <cell r="AI940">
            <v>0</v>
          </cell>
          <cell r="AJ940">
            <v>0</v>
          </cell>
          <cell r="AK940">
            <v>0</v>
          </cell>
          <cell r="AL940">
            <v>0</v>
          </cell>
          <cell r="AM940">
            <v>0</v>
          </cell>
          <cell r="AN940">
            <v>0</v>
          </cell>
          <cell r="AO940">
            <v>0</v>
          </cell>
          <cell r="AP940">
            <v>0</v>
          </cell>
          <cell r="AQ940">
            <v>0</v>
          </cell>
          <cell r="AR940">
            <v>0</v>
          </cell>
          <cell r="AS940">
            <v>0</v>
          </cell>
          <cell r="AT940">
            <v>0</v>
          </cell>
          <cell r="AU940">
            <v>0</v>
          </cell>
          <cell r="AV940">
            <v>0</v>
          </cell>
          <cell r="AW940">
            <v>-84484562</v>
          </cell>
          <cell r="AX940">
            <v>-14803140</v>
          </cell>
          <cell r="AY940">
            <v>-13880548</v>
          </cell>
          <cell r="AZ940">
            <v>-14191794</v>
          </cell>
          <cell r="BA940" t="str">
            <v>TDATA</v>
          </cell>
        </row>
        <row r="941">
          <cell r="A941" t="str">
            <v>300</v>
          </cell>
          <cell r="B941" t="str">
            <v>Amortización Menor Valor de Inversión</v>
          </cell>
          <cell r="C941">
            <v>0</v>
          </cell>
          <cell r="D941" t="str">
            <v>8169930</v>
          </cell>
          <cell r="E941">
            <v>-5409834</v>
          </cell>
          <cell r="F941">
            <v>-4875974</v>
          </cell>
          <cell r="G941">
            <v>0</v>
          </cell>
          <cell r="H941">
            <v>0</v>
          </cell>
          <cell r="I941">
            <v>0</v>
          </cell>
          <cell r="J941">
            <v>0</v>
          </cell>
          <cell r="K941">
            <v>0</v>
          </cell>
          <cell r="L941">
            <v>0</v>
          </cell>
          <cell r="M941">
            <v>0</v>
          </cell>
          <cell r="N941">
            <v>0</v>
          </cell>
          <cell r="O941">
            <v>0</v>
          </cell>
          <cell r="P941">
            <v>0</v>
          </cell>
          <cell r="Q941">
            <v>0</v>
          </cell>
          <cell r="R941">
            <v>0</v>
          </cell>
          <cell r="S941">
            <v>0</v>
          </cell>
          <cell r="T941">
            <v>0</v>
          </cell>
          <cell r="U941">
            <v>0</v>
          </cell>
          <cell r="V941">
            <v>0</v>
          </cell>
          <cell r="W941">
            <v>0</v>
          </cell>
          <cell r="X941">
            <v>0</v>
          </cell>
          <cell r="Y941">
            <v>0</v>
          </cell>
          <cell r="Z941">
            <v>0</v>
          </cell>
          <cell r="AA941">
            <v>0</v>
          </cell>
          <cell r="AB941">
            <v>0</v>
          </cell>
          <cell r="AC941">
            <v>-5000000</v>
          </cell>
          <cell r="AD941">
            <v>-5000000</v>
          </cell>
          <cell r="AE941">
            <v>-5000000</v>
          </cell>
          <cell r="AF941">
            <v>-5000000</v>
          </cell>
          <cell r="AG941">
            <v>-5000000</v>
          </cell>
          <cell r="AH941">
            <v>-5000000</v>
          </cell>
          <cell r="AI941">
            <v>-5000000</v>
          </cell>
          <cell r="AJ941">
            <v>-5000000</v>
          </cell>
          <cell r="AK941">
            <v>-5000000</v>
          </cell>
          <cell r="AL941">
            <v>-5000000</v>
          </cell>
          <cell r="AM941">
            <v>-5000000</v>
          </cell>
          <cell r="AN941">
            <v>-5000000</v>
          </cell>
          <cell r="AO941">
            <v>0</v>
          </cell>
          <cell r="AP941">
            <v>0</v>
          </cell>
          <cell r="AQ941">
            <v>0</v>
          </cell>
          <cell r="AR941">
            <v>0</v>
          </cell>
          <cell r="AS941">
            <v>0</v>
          </cell>
          <cell r="AT941">
            <v>0</v>
          </cell>
          <cell r="AU941">
            <v>0</v>
          </cell>
          <cell r="AV941">
            <v>0</v>
          </cell>
          <cell r="AW941">
            <v>0</v>
          </cell>
          <cell r="AX941">
            <v>0</v>
          </cell>
          <cell r="AY941">
            <v>0</v>
          </cell>
          <cell r="AZ941">
            <v>0</v>
          </cell>
          <cell r="BA941" t="str">
            <v>EMPRE</v>
          </cell>
        </row>
        <row r="942">
          <cell r="A942" t="str">
            <v>300</v>
          </cell>
          <cell r="B942" t="str">
            <v>Amortización Menor Valor de Inversión</v>
          </cell>
          <cell r="C942">
            <v>0</v>
          </cell>
          <cell r="D942" t="str">
            <v>8169930</v>
          </cell>
          <cell r="E942">
            <v>0</v>
          </cell>
          <cell r="F942">
            <v>0</v>
          </cell>
          <cell r="G942">
            <v>0</v>
          </cell>
          <cell r="H942">
            <v>0</v>
          </cell>
          <cell r="I942">
            <v>0</v>
          </cell>
          <cell r="J942">
            <v>0</v>
          </cell>
          <cell r="K942">
            <v>0</v>
          </cell>
          <cell r="L942">
            <v>0</v>
          </cell>
          <cell r="M942">
            <v>0</v>
          </cell>
          <cell r="N942">
            <v>0</v>
          </cell>
          <cell r="O942">
            <v>0</v>
          </cell>
          <cell r="P942">
            <v>0</v>
          </cell>
          <cell r="Q942">
            <v>0</v>
          </cell>
          <cell r="R942">
            <v>0</v>
          </cell>
          <cell r="S942">
            <v>0</v>
          </cell>
          <cell r="T942">
            <v>0</v>
          </cell>
          <cell r="U942">
            <v>0</v>
          </cell>
          <cell r="V942">
            <v>0</v>
          </cell>
          <cell r="W942">
            <v>0</v>
          </cell>
          <cell r="X942">
            <v>0</v>
          </cell>
          <cell r="Y942">
            <v>0</v>
          </cell>
          <cell r="Z942">
            <v>0</v>
          </cell>
          <cell r="AA942">
            <v>0</v>
          </cell>
          <cell r="AB942">
            <v>0</v>
          </cell>
          <cell r="AC942">
            <v>0</v>
          </cell>
          <cell r="AD942">
            <v>0</v>
          </cell>
          <cell r="AE942">
            <v>0</v>
          </cell>
          <cell r="AF942">
            <v>0</v>
          </cell>
          <cell r="AG942">
            <v>0</v>
          </cell>
          <cell r="AH942">
            <v>0</v>
          </cell>
          <cell r="AI942">
            <v>0</v>
          </cell>
          <cell r="AJ942">
            <v>0</v>
          </cell>
          <cell r="AK942">
            <v>0</v>
          </cell>
          <cell r="AL942">
            <v>0</v>
          </cell>
          <cell r="AM942">
            <v>0</v>
          </cell>
          <cell r="AN942">
            <v>0</v>
          </cell>
          <cell r="AO942">
            <v>0</v>
          </cell>
          <cell r="AP942">
            <v>0</v>
          </cell>
          <cell r="AQ942">
            <v>0</v>
          </cell>
          <cell r="AR942">
            <v>0</v>
          </cell>
          <cell r="AS942">
            <v>0</v>
          </cell>
          <cell r="AT942">
            <v>0</v>
          </cell>
          <cell r="AU942">
            <v>0</v>
          </cell>
          <cell r="AV942">
            <v>0</v>
          </cell>
          <cell r="AW942">
            <v>0</v>
          </cell>
          <cell r="AX942">
            <v>0</v>
          </cell>
          <cell r="AY942">
            <v>0</v>
          </cell>
          <cell r="AZ942">
            <v>0</v>
          </cell>
          <cell r="BA942" t="str">
            <v>TDATA</v>
          </cell>
        </row>
        <row r="943">
          <cell r="A943" t="str">
            <v>300</v>
          </cell>
          <cell r="B943" t="str">
            <v>Amortización Menor Valor de Inversión</v>
          </cell>
          <cell r="C943">
            <v>0</v>
          </cell>
          <cell r="D943" t="str">
            <v>8169950</v>
          </cell>
          <cell r="E943">
            <v>-3406003</v>
          </cell>
          <cell r="F943">
            <v>-3069888</v>
          </cell>
          <cell r="G943">
            <v>0</v>
          </cell>
          <cell r="H943">
            <v>0</v>
          </cell>
          <cell r="I943">
            <v>0</v>
          </cell>
          <cell r="J943">
            <v>0</v>
          </cell>
          <cell r="K943">
            <v>0</v>
          </cell>
          <cell r="L943">
            <v>0</v>
          </cell>
          <cell r="M943">
            <v>0</v>
          </cell>
          <cell r="N943">
            <v>0</v>
          </cell>
          <cell r="O943">
            <v>0</v>
          </cell>
          <cell r="P943">
            <v>0</v>
          </cell>
          <cell r="Q943">
            <v>0</v>
          </cell>
          <cell r="R943">
            <v>0</v>
          </cell>
          <cell r="S943">
            <v>0</v>
          </cell>
          <cell r="T943">
            <v>0</v>
          </cell>
          <cell r="U943">
            <v>0</v>
          </cell>
          <cell r="V943">
            <v>0</v>
          </cell>
          <cell r="W943">
            <v>0</v>
          </cell>
          <cell r="X943">
            <v>0</v>
          </cell>
          <cell r="Y943">
            <v>0</v>
          </cell>
          <cell r="Z943">
            <v>0</v>
          </cell>
          <cell r="AA943">
            <v>0</v>
          </cell>
          <cell r="AB943">
            <v>0</v>
          </cell>
          <cell r="AC943">
            <v>-2000000</v>
          </cell>
          <cell r="AD943">
            <v>-2000000</v>
          </cell>
          <cell r="AE943">
            <v>-2000000</v>
          </cell>
          <cell r="AF943">
            <v>-2000000</v>
          </cell>
          <cell r="AG943">
            <v>-2000000</v>
          </cell>
          <cell r="AH943">
            <v>-2000000</v>
          </cell>
          <cell r="AI943">
            <v>-2000000</v>
          </cell>
          <cell r="AJ943">
            <v>-2000000</v>
          </cell>
          <cell r="AK943">
            <v>-2000000</v>
          </cell>
          <cell r="AL943">
            <v>-2000000</v>
          </cell>
          <cell r="AM943">
            <v>-2000000</v>
          </cell>
          <cell r="AN943">
            <v>-2000000</v>
          </cell>
          <cell r="AO943">
            <v>0</v>
          </cell>
          <cell r="AP943">
            <v>0</v>
          </cell>
          <cell r="AQ943">
            <v>0</v>
          </cell>
          <cell r="AR943">
            <v>0</v>
          </cell>
          <cell r="AS943">
            <v>0</v>
          </cell>
          <cell r="AT943">
            <v>0</v>
          </cell>
          <cell r="AU943">
            <v>0</v>
          </cell>
          <cell r="AV943">
            <v>0</v>
          </cell>
          <cell r="AW943">
            <v>0</v>
          </cell>
          <cell r="AX943">
            <v>0</v>
          </cell>
          <cell r="AY943">
            <v>0</v>
          </cell>
          <cell r="AZ943">
            <v>0</v>
          </cell>
          <cell r="BA943" t="str">
            <v>EMPRE</v>
          </cell>
        </row>
        <row r="944">
          <cell r="A944" t="str">
            <v>300</v>
          </cell>
          <cell r="B944" t="str">
            <v>Amortización Menor Valor de Inversión</v>
          </cell>
          <cell r="C944">
            <v>0</v>
          </cell>
          <cell r="D944" t="str">
            <v>8169950</v>
          </cell>
          <cell r="E944">
            <v>0</v>
          </cell>
          <cell r="F944">
            <v>0</v>
          </cell>
          <cell r="G944">
            <v>0</v>
          </cell>
          <cell r="H944">
            <v>0</v>
          </cell>
          <cell r="I944">
            <v>0</v>
          </cell>
          <cell r="J944">
            <v>0</v>
          </cell>
          <cell r="K944">
            <v>0</v>
          </cell>
          <cell r="L944">
            <v>0</v>
          </cell>
          <cell r="M944">
            <v>0</v>
          </cell>
          <cell r="N944">
            <v>0</v>
          </cell>
          <cell r="O944">
            <v>0</v>
          </cell>
          <cell r="P944">
            <v>0</v>
          </cell>
          <cell r="Q944">
            <v>0</v>
          </cell>
          <cell r="R944">
            <v>0</v>
          </cell>
          <cell r="S944">
            <v>0</v>
          </cell>
          <cell r="T944">
            <v>0</v>
          </cell>
          <cell r="U944">
            <v>0</v>
          </cell>
          <cell r="V944">
            <v>0</v>
          </cell>
          <cell r="W944">
            <v>0</v>
          </cell>
          <cell r="X944">
            <v>0</v>
          </cell>
          <cell r="Y944">
            <v>0</v>
          </cell>
          <cell r="Z944">
            <v>0</v>
          </cell>
          <cell r="AA944">
            <v>0</v>
          </cell>
          <cell r="AB944">
            <v>0</v>
          </cell>
          <cell r="AC944">
            <v>0</v>
          </cell>
          <cell r="AD944">
            <v>0</v>
          </cell>
          <cell r="AE944">
            <v>0</v>
          </cell>
          <cell r="AF944">
            <v>0</v>
          </cell>
          <cell r="AG944">
            <v>0</v>
          </cell>
          <cell r="AH944">
            <v>0</v>
          </cell>
          <cell r="AI944">
            <v>0</v>
          </cell>
          <cell r="AJ944">
            <v>0</v>
          </cell>
          <cell r="AK944">
            <v>0</v>
          </cell>
          <cell r="AL944">
            <v>0</v>
          </cell>
          <cell r="AM944">
            <v>0</v>
          </cell>
          <cell r="AN944">
            <v>0</v>
          </cell>
          <cell r="AO944">
            <v>0</v>
          </cell>
          <cell r="AP944">
            <v>0</v>
          </cell>
          <cell r="AQ944">
            <v>0</v>
          </cell>
          <cell r="AR944">
            <v>0</v>
          </cell>
          <cell r="AS944">
            <v>0</v>
          </cell>
          <cell r="AT944">
            <v>0</v>
          </cell>
          <cell r="AU944">
            <v>0</v>
          </cell>
          <cell r="AV944">
            <v>0</v>
          </cell>
          <cell r="AW944">
            <v>0</v>
          </cell>
          <cell r="AX944">
            <v>0</v>
          </cell>
          <cell r="AY944">
            <v>0</v>
          </cell>
          <cell r="AZ944">
            <v>0</v>
          </cell>
          <cell r="BA944" t="str">
            <v>TDATA</v>
          </cell>
        </row>
        <row r="945">
          <cell r="A945" t="str">
            <v>300</v>
          </cell>
          <cell r="B945" t="str">
            <v>Amortización Menor Valor de Inversión</v>
          </cell>
          <cell r="C945">
            <v>0</v>
          </cell>
          <cell r="D945" t="str">
            <v>8169960</v>
          </cell>
          <cell r="E945">
            <v>-305448657</v>
          </cell>
          <cell r="F945">
            <v>-275306023</v>
          </cell>
          <cell r="G945">
            <v>0</v>
          </cell>
          <cell r="H945">
            <v>0</v>
          </cell>
          <cell r="I945">
            <v>0</v>
          </cell>
          <cell r="J945">
            <v>0</v>
          </cell>
          <cell r="K945">
            <v>0</v>
          </cell>
          <cell r="L945">
            <v>0</v>
          </cell>
          <cell r="M945">
            <v>0</v>
          </cell>
          <cell r="N945">
            <v>0</v>
          </cell>
          <cell r="O945">
            <v>0</v>
          </cell>
          <cell r="P945">
            <v>0</v>
          </cell>
          <cell r="Q945">
            <v>0</v>
          </cell>
          <cell r="R945">
            <v>0</v>
          </cell>
          <cell r="S945">
            <v>0</v>
          </cell>
          <cell r="T945">
            <v>0</v>
          </cell>
          <cell r="U945">
            <v>0</v>
          </cell>
          <cell r="V945">
            <v>0</v>
          </cell>
          <cell r="W945">
            <v>0</v>
          </cell>
          <cell r="X945">
            <v>0</v>
          </cell>
          <cell r="Y945">
            <v>0</v>
          </cell>
          <cell r="Z945">
            <v>0</v>
          </cell>
          <cell r="AA945">
            <v>0</v>
          </cell>
          <cell r="AB945">
            <v>0</v>
          </cell>
          <cell r="AC945">
            <v>0</v>
          </cell>
          <cell r="AD945">
            <v>0</v>
          </cell>
          <cell r="AE945">
            <v>0</v>
          </cell>
          <cell r="AF945">
            <v>0</v>
          </cell>
          <cell r="AG945">
            <v>0</v>
          </cell>
          <cell r="AH945">
            <v>0</v>
          </cell>
          <cell r="AI945">
            <v>0</v>
          </cell>
          <cell r="AJ945">
            <v>0</v>
          </cell>
          <cell r="AK945">
            <v>0</v>
          </cell>
          <cell r="AL945">
            <v>0</v>
          </cell>
          <cell r="AM945">
            <v>0</v>
          </cell>
          <cell r="AN945">
            <v>0</v>
          </cell>
          <cell r="AO945">
            <v>0</v>
          </cell>
          <cell r="AP945">
            <v>0</v>
          </cell>
          <cell r="AQ945">
            <v>0</v>
          </cell>
          <cell r="AR945">
            <v>0</v>
          </cell>
          <cell r="AS945">
            <v>0</v>
          </cell>
          <cell r="AT945">
            <v>0</v>
          </cell>
          <cell r="AU945">
            <v>0</v>
          </cell>
          <cell r="AV945">
            <v>0</v>
          </cell>
          <cell r="AW945">
            <v>0</v>
          </cell>
          <cell r="AX945">
            <v>0</v>
          </cell>
          <cell r="AY945">
            <v>0</v>
          </cell>
          <cell r="AZ945">
            <v>0</v>
          </cell>
          <cell r="BA945" t="str">
            <v>EMPRE</v>
          </cell>
        </row>
        <row r="946">
          <cell r="A946" t="str">
            <v>300</v>
          </cell>
          <cell r="B946" t="str">
            <v>Amortización Menor Valor de Inversión</v>
          </cell>
          <cell r="C946">
            <v>0</v>
          </cell>
          <cell r="D946" t="str">
            <v>8169960</v>
          </cell>
          <cell r="E946">
            <v>0</v>
          </cell>
          <cell r="F946">
            <v>0</v>
          </cell>
          <cell r="G946">
            <v>0</v>
          </cell>
          <cell r="H946">
            <v>0</v>
          </cell>
          <cell r="I946">
            <v>0</v>
          </cell>
          <cell r="J946">
            <v>0</v>
          </cell>
          <cell r="K946">
            <v>0</v>
          </cell>
          <cell r="L946">
            <v>0</v>
          </cell>
          <cell r="M946">
            <v>0</v>
          </cell>
          <cell r="N946">
            <v>0</v>
          </cell>
          <cell r="O946">
            <v>0</v>
          </cell>
          <cell r="P946">
            <v>0</v>
          </cell>
          <cell r="Q946">
            <v>0</v>
          </cell>
          <cell r="R946">
            <v>0</v>
          </cell>
          <cell r="S946">
            <v>0</v>
          </cell>
          <cell r="T946">
            <v>0</v>
          </cell>
          <cell r="U946">
            <v>0</v>
          </cell>
          <cell r="V946">
            <v>0</v>
          </cell>
          <cell r="W946">
            <v>0</v>
          </cell>
          <cell r="X946">
            <v>0</v>
          </cell>
          <cell r="Y946">
            <v>0</v>
          </cell>
          <cell r="Z946">
            <v>0</v>
          </cell>
          <cell r="AA946">
            <v>0</v>
          </cell>
          <cell r="AB946">
            <v>0</v>
          </cell>
          <cell r="AC946">
            <v>0</v>
          </cell>
          <cell r="AD946">
            <v>0</v>
          </cell>
          <cell r="AE946">
            <v>0</v>
          </cell>
          <cell r="AF946">
            <v>0</v>
          </cell>
          <cell r="AG946">
            <v>0</v>
          </cell>
          <cell r="AH946">
            <v>0</v>
          </cell>
          <cell r="AI946">
            <v>0</v>
          </cell>
          <cell r="AJ946">
            <v>0</v>
          </cell>
          <cell r="AK946">
            <v>0</v>
          </cell>
          <cell r="AL946">
            <v>0</v>
          </cell>
          <cell r="AM946">
            <v>0</v>
          </cell>
          <cell r="AN946">
            <v>0</v>
          </cell>
          <cell r="AO946">
            <v>0</v>
          </cell>
          <cell r="AP946">
            <v>0</v>
          </cell>
          <cell r="AQ946">
            <v>0</v>
          </cell>
          <cell r="AR946">
            <v>0</v>
          </cell>
          <cell r="AS946">
            <v>0</v>
          </cell>
          <cell r="AT946">
            <v>0</v>
          </cell>
          <cell r="AU946">
            <v>0</v>
          </cell>
          <cell r="AV946">
            <v>0</v>
          </cell>
          <cell r="AW946">
            <v>0</v>
          </cell>
          <cell r="AX946">
            <v>0</v>
          </cell>
          <cell r="AY946">
            <v>0</v>
          </cell>
          <cell r="AZ946">
            <v>0</v>
          </cell>
          <cell r="BA946" t="str">
            <v>TDATA</v>
          </cell>
        </row>
        <row r="947">
          <cell r="A947" t="str">
            <v>300</v>
          </cell>
          <cell r="B947" t="str">
            <v>Amortización Menor Valor de Inversión</v>
          </cell>
          <cell r="C947">
            <v>0</v>
          </cell>
          <cell r="D947" t="str">
            <v>8169965</v>
          </cell>
          <cell r="E947">
            <v>-3899241</v>
          </cell>
          <cell r="F947">
            <v>-3514451</v>
          </cell>
          <cell r="G947">
            <v>0</v>
          </cell>
          <cell r="H947">
            <v>0</v>
          </cell>
          <cell r="I947">
            <v>0</v>
          </cell>
          <cell r="J947">
            <v>0</v>
          </cell>
          <cell r="K947">
            <v>0</v>
          </cell>
          <cell r="L947">
            <v>0</v>
          </cell>
          <cell r="M947">
            <v>0</v>
          </cell>
          <cell r="N947">
            <v>0</v>
          </cell>
          <cell r="O947">
            <v>0</v>
          </cell>
          <cell r="P947">
            <v>0</v>
          </cell>
          <cell r="Q947">
            <v>0</v>
          </cell>
          <cell r="R947">
            <v>0</v>
          </cell>
          <cell r="S947">
            <v>0</v>
          </cell>
          <cell r="T947">
            <v>0</v>
          </cell>
          <cell r="U947">
            <v>0</v>
          </cell>
          <cell r="V947">
            <v>0</v>
          </cell>
          <cell r="W947">
            <v>0</v>
          </cell>
          <cell r="X947">
            <v>0</v>
          </cell>
          <cell r="Y947">
            <v>0</v>
          </cell>
          <cell r="Z947">
            <v>0</v>
          </cell>
          <cell r="AA947">
            <v>0</v>
          </cell>
          <cell r="AB947">
            <v>0</v>
          </cell>
          <cell r="AC947">
            <v>0</v>
          </cell>
          <cell r="AD947">
            <v>0</v>
          </cell>
          <cell r="AE947">
            <v>0</v>
          </cell>
          <cell r="AF947">
            <v>0</v>
          </cell>
          <cell r="AG947">
            <v>0</v>
          </cell>
          <cell r="AH947">
            <v>0</v>
          </cell>
          <cell r="AI947">
            <v>0</v>
          </cell>
          <cell r="AJ947">
            <v>0</v>
          </cell>
          <cell r="AK947">
            <v>0</v>
          </cell>
          <cell r="AL947">
            <v>0</v>
          </cell>
          <cell r="AM947">
            <v>0</v>
          </cell>
          <cell r="AN947">
            <v>0</v>
          </cell>
          <cell r="AO947">
            <v>0</v>
          </cell>
          <cell r="AP947">
            <v>0</v>
          </cell>
          <cell r="AQ947">
            <v>0</v>
          </cell>
          <cell r="AR947">
            <v>0</v>
          </cell>
          <cell r="AS947">
            <v>0</v>
          </cell>
          <cell r="AT947">
            <v>0</v>
          </cell>
          <cell r="AU947">
            <v>0</v>
          </cell>
          <cell r="AV947">
            <v>0</v>
          </cell>
          <cell r="AW947">
            <v>0</v>
          </cell>
          <cell r="AX947">
            <v>0</v>
          </cell>
          <cell r="AY947">
            <v>0</v>
          </cell>
          <cell r="AZ947">
            <v>0</v>
          </cell>
          <cell r="BA947" t="str">
            <v>EMPRE</v>
          </cell>
        </row>
        <row r="948">
          <cell r="A948" t="str">
            <v>300</v>
          </cell>
          <cell r="B948" t="str">
            <v>Amortización Menor Valor de Inversión</v>
          </cell>
          <cell r="C948">
            <v>0</v>
          </cell>
          <cell r="D948" t="str">
            <v>8169965</v>
          </cell>
          <cell r="E948">
            <v>-3899241</v>
          </cell>
          <cell r="F948">
            <v>-3514451</v>
          </cell>
          <cell r="G948">
            <v>0</v>
          </cell>
          <cell r="H948">
            <v>0</v>
          </cell>
          <cell r="I948">
            <v>0</v>
          </cell>
          <cell r="J948">
            <v>0</v>
          </cell>
          <cell r="K948">
            <v>0</v>
          </cell>
          <cell r="L948">
            <v>0</v>
          </cell>
          <cell r="M948">
            <v>0</v>
          </cell>
          <cell r="N948">
            <v>0</v>
          </cell>
          <cell r="O948">
            <v>0</v>
          </cell>
          <cell r="P948">
            <v>0</v>
          </cell>
          <cell r="Q948">
            <v>0</v>
          </cell>
          <cell r="R948">
            <v>0</v>
          </cell>
          <cell r="S948">
            <v>0</v>
          </cell>
          <cell r="T948">
            <v>0</v>
          </cell>
          <cell r="U948">
            <v>0</v>
          </cell>
          <cell r="V948">
            <v>0</v>
          </cell>
          <cell r="W948">
            <v>0</v>
          </cell>
          <cell r="X948">
            <v>0</v>
          </cell>
          <cell r="Y948">
            <v>0</v>
          </cell>
          <cell r="Z948">
            <v>0</v>
          </cell>
          <cell r="AA948">
            <v>0</v>
          </cell>
          <cell r="AB948">
            <v>0</v>
          </cell>
          <cell r="AC948">
            <v>0</v>
          </cell>
          <cell r="AD948">
            <v>0</v>
          </cell>
          <cell r="AE948">
            <v>0</v>
          </cell>
          <cell r="AF948">
            <v>0</v>
          </cell>
          <cell r="AG948">
            <v>0</v>
          </cell>
          <cell r="AH948">
            <v>0</v>
          </cell>
          <cell r="AI948">
            <v>0</v>
          </cell>
          <cell r="AJ948">
            <v>0</v>
          </cell>
          <cell r="AK948">
            <v>0</v>
          </cell>
          <cell r="AL948">
            <v>0</v>
          </cell>
          <cell r="AM948">
            <v>0</v>
          </cell>
          <cell r="AN948">
            <v>0</v>
          </cell>
          <cell r="AO948">
            <v>0</v>
          </cell>
          <cell r="AP948">
            <v>0</v>
          </cell>
          <cell r="AQ948">
            <v>0</v>
          </cell>
          <cell r="AR948">
            <v>0</v>
          </cell>
          <cell r="AS948">
            <v>0</v>
          </cell>
          <cell r="AT948">
            <v>0</v>
          </cell>
          <cell r="AU948">
            <v>0</v>
          </cell>
          <cell r="AV948">
            <v>0</v>
          </cell>
          <cell r="AW948">
            <v>0</v>
          </cell>
          <cell r="AX948">
            <v>0</v>
          </cell>
          <cell r="AY948">
            <v>0</v>
          </cell>
          <cell r="AZ948">
            <v>0</v>
          </cell>
          <cell r="BA948" t="str">
            <v>TEMPR</v>
          </cell>
        </row>
        <row r="949">
          <cell r="A949" t="str">
            <v>300</v>
          </cell>
          <cell r="B949" t="str">
            <v>Amortización Menor Valor de Inversión</v>
          </cell>
          <cell r="C949">
            <v>0</v>
          </cell>
          <cell r="D949" t="str">
            <v>8169970</v>
          </cell>
          <cell r="E949">
            <v>0</v>
          </cell>
          <cell r="F949">
            <v>0</v>
          </cell>
          <cell r="G949">
            <v>0</v>
          </cell>
          <cell r="H949">
            <v>0</v>
          </cell>
          <cell r="I949">
            <v>0</v>
          </cell>
          <cell r="J949">
            <v>0</v>
          </cell>
          <cell r="K949">
            <v>0</v>
          </cell>
          <cell r="L949">
            <v>0</v>
          </cell>
          <cell r="M949">
            <v>0</v>
          </cell>
          <cell r="N949">
            <v>0</v>
          </cell>
          <cell r="O949">
            <v>0</v>
          </cell>
          <cell r="P949">
            <v>0</v>
          </cell>
          <cell r="Q949">
            <v>0</v>
          </cell>
          <cell r="R949">
            <v>0</v>
          </cell>
          <cell r="S949">
            <v>0</v>
          </cell>
          <cell r="T949">
            <v>0</v>
          </cell>
          <cell r="U949">
            <v>0</v>
          </cell>
          <cell r="V949">
            <v>0</v>
          </cell>
          <cell r="W949">
            <v>0</v>
          </cell>
          <cell r="X949">
            <v>0</v>
          </cell>
          <cell r="Y949">
            <v>0</v>
          </cell>
          <cell r="Z949">
            <v>0</v>
          </cell>
          <cell r="AA949">
            <v>0</v>
          </cell>
          <cell r="AB949">
            <v>0</v>
          </cell>
          <cell r="AC949">
            <v>0</v>
          </cell>
          <cell r="AD949">
            <v>0</v>
          </cell>
          <cell r="AE949">
            <v>0</v>
          </cell>
          <cell r="AF949">
            <v>0</v>
          </cell>
          <cell r="AG949">
            <v>0</v>
          </cell>
          <cell r="AH949">
            <v>0</v>
          </cell>
          <cell r="AI949">
            <v>0</v>
          </cell>
          <cell r="AJ949">
            <v>0</v>
          </cell>
          <cell r="AK949">
            <v>0</v>
          </cell>
          <cell r="AL949">
            <v>0</v>
          </cell>
          <cell r="AM949">
            <v>0</v>
          </cell>
          <cell r="AN949">
            <v>0</v>
          </cell>
          <cell r="AO949">
            <v>0</v>
          </cell>
          <cell r="AP949">
            <v>0</v>
          </cell>
          <cell r="AQ949">
            <v>0</v>
          </cell>
          <cell r="AR949">
            <v>0</v>
          </cell>
          <cell r="AS949">
            <v>0</v>
          </cell>
          <cell r="AT949">
            <v>0</v>
          </cell>
          <cell r="AU949">
            <v>0</v>
          </cell>
          <cell r="AV949">
            <v>0</v>
          </cell>
          <cell r="AW949">
            <v>0</v>
          </cell>
          <cell r="AX949">
            <v>0</v>
          </cell>
          <cell r="AY949">
            <v>0</v>
          </cell>
          <cell r="AZ949">
            <v>0</v>
          </cell>
          <cell r="BA949" t="str">
            <v>EMPRE</v>
          </cell>
        </row>
        <row r="950">
          <cell r="A950" t="str">
            <v>300</v>
          </cell>
          <cell r="B950" t="str">
            <v>Amortización Menor Valor de Inversión</v>
          </cell>
          <cell r="C950">
            <v>0</v>
          </cell>
          <cell r="D950" t="str">
            <v>8169970</v>
          </cell>
          <cell r="E950">
            <v>0</v>
          </cell>
          <cell r="F950">
            <v>0</v>
          </cell>
          <cell r="G950">
            <v>0</v>
          </cell>
          <cell r="H950">
            <v>0</v>
          </cell>
          <cell r="I950">
            <v>0</v>
          </cell>
          <cell r="J950">
            <v>0</v>
          </cell>
          <cell r="K950">
            <v>0</v>
          </cell>
          <cell r="L950">
            <v>0</v>
          </cell>
          <cell r="M950">
            <v>0</v>
          </cell>
          <cell r="N950">
            <v>0</v>
          </cell>
          <cell r="O950">
            <v>0</v>
          </cell>
          <cell r="P950">
            <v>0</v>
          </cell>
          <cell r="Q950">
            <v>0</v>
          </cell>
          <cell r="R950">
            <v>0</v>
          </cell>
          <cell r="S950">
            <v>0</v>
          </cell>
          <cell r="T950">
            <v>0</v>
          </cell>
          <cell r="U950">
            <v>0</v>
          </cell>
          <cell r="V950">
            <v>0</v>
          </cell>
          <cell r="W950">
            <v>0</v>
          </cell>
          <cell r="X950">
            <v>0</v>
          </cell>
          <cell r="Y950">
            <v>0</v>
          </cell>
          <cell r="Z950">
            <v>0</v>
          </cell>
          <cell r="AA950">
            <v>0</v>
          </cell>
          <cell r="AB950">
            <v>0</v>
          </cell>
          <cell r="AC950">
            <v>0</v>
          </cell>
          <cell r="AD950">
            <v>0</v>
          </cell>
          <cell r="AE950">
            <v>0</v>
          </cell>
          <cell r="AF950">
            <v>0</v>
          </cell>
          <cell r="AG950">
            <v>0</v>
          </cell>
          <cell r="AH950">
            <v>0</v>
          </cell>
          <cell r="AI950">
            <v>0</v>
          </cell>
          <cell r="AJ950">
            <v>0</v>
          </cell>
          <cell r="AK950">
            <v>0</v>
          </cell>
          <cell r="AL950">
            <v>0</v>
          </cell>
          <cell r="AM950">
            <v>0</v>
          </cell>
          <cell r="AN950">
            <v>0</v>
          </cell>
          <cell r="AO950">
            <v>0</v>
          </cell>
          <cell r="AP950">
            <v>0</v>
          </cell>
          <cell r="AQ950">
            <v>0</v>
          </cell>
          <cell r="AR950">
            <v>0</v>
          </cell>
          <cell r="AS950">
            <v>0</v>
          </cell>
          <cell r="AT950">
            <v>0</v>
          </cell>
          <cell r="AU950">
            <v>0</v>
          </cell>
          <cell r="AV950">
            <v>0</v>
          </cell>
          <cell r="AW950">
            <v>0</v>
          </cell>
          <cell r="AX950">
            <v>0</v>
          </cell>
          <cell r="AY950">
            <v>0</v>
          </cell>
          <cell r="AZ950">
            <v>0</v>
          </cell>
          <cell r="BA950" t="str">
            <v>TDATA</v>
          </cell>
        </row>
        <row r="951">
          <cell r="A951" t="str">
            <v>300</v>
          </cell>
          <cell r="B951" t="str">
            <v>Amortización Menor Valor de Inversión</v>
          </cell>
          <cell r="C951">
            <v>0</v>
          </cell>
          <cell r="D951" t="str">
            <v>8169980</v>
          </cell>
          <cell r="E951">
            <v>0</v>
          </cell>
          <cell r="F951">
            <v>0</v>
          </cell>
          <cell r="G951">
            <v>0</v>
          </cell>
          <cell r="H951">
            <v>0</v>
          </cell>
          <cell r="I951">
            <v>0</v>
          </cell>
          <cell r="J951">
            <v>0</v>
          </cell>
          <cell r="K951">
            <v>0</v>
          </cell>
          <cell r="L951">
            <v>0</v>
          </cell>
          <cell r="M951">
            <v>0</v>
          </cell>
          <cell r="N951">
            <v>0</v>
          </cell>
          <cell r="O951">
            <v>0</v>
          </cell>
          <cell r="P951">
            <v>0</v>
          </cell>
          <cell r="Q951">
            <v>0</v>
          </cell>
          <cell r="R951">
            <v>0</v>
          </cell>
          <cell r="S951">
            <v>0</v>
          </cell>
          <cell r="T951">
            <v>0</v>
          </cell>
          <cell r="U951">
            <v>0</v>
          </cell>
          <cell r="V951">
            <v>0</v>
          </cell>
          <cell r="W951">
            <v>0</v>
          </cell>
          <cell r="X951">
            <v>0</v>
          </cell>
          <cell r="Y951">
            <v>0</v>
          </cell>
          <cell r="Z951">
            <v>0</v>
          </cell>
          <cell r="AA951">
            <v>0</v>
          </cell>
          <cell r="AB951">
            <v>0</v>
          </cell>
          <cell r="AC951">
            <v>0</v>
          </cell>
          <cell r="AD951">
            <v>0</v>
          </cell>
          <cell r="AE951">
            <v>0</v>
          </cell>
          <cell r="AF951">
            <v>0</v>
          </cell>
          <cell r="AG951">
            <v>0</v>
          </cell>
          <cell r="AH951">
            <v>0</v>
          </cell>
          <cell r="AI951">
            <v>0</v>
          </cell>
          <cell r="AJ951">
            <v>0</v>
          </cell>
          <cell r="AK951">
            <v>0</v>
          </cell>
          <cell r="AL951">
            <v>0</v>
          </cell>
          <cell r="AM951">
            <v>0</v>
          </cell>
          <cell r="AN951">
            <v>0</v>
          </cell>
          <cell r="AO951">
            <v>0</v>
          </cell>
          <cell r="AP951">
            <v>0</v>
          </cell>
          <cell r="AQ951">
            <v>0</v>
          </cell>
          <cell r="AR951">
            <v>0</v>
          </cell>
          <cell r="AS951">
            <v>0</v>
          </cell>
          <cell r="AT951">
            <v>0</v>
          </cell>
          <cell r="AU951">
            <v>0</v>
          </cell>
          <cell r="AV951">
            <v>0</v>
          </cell>
          <cell r="AW951">
            <v>0</v>
          </cell>
          <cell r="AX951">
            <v>0</v>
          </cell>
          <cell r="AY951">
            <v>0</v>
          </cell>
          <cell r="AZ951">
            <v>0</v>
          </cell>
          <cell r="BA951" t="str">
            <v>EMPRE</v>
          </cell>
        </row>
        <row r="952">
          <cell r="A952" t="str">
            <v>300</v>
          </cell>
          <cell r="B952" t="str">
            <v>Amortización Menor Valor de Inversión</v>
          </cell>
          <cell r="C952">
            <v>0</v>
          </cell>
          <cell r="D952" t="str">
            <v>8169980</v>
          </cell>
          <cell r="E952">
            <v>0</v>
          </cell>
          <cell r="F952">
            <v>0</v>
          </cell>
          <cell r="G952">
            <v>0</v>
          </cell>
          <cell r="H952">
            <v>0</v>
          </cell>
          <cell r="I952">
            <v>0</v>
          </cell>
          <cell r="J952">
            <v>0</v>
          </cell>
          <cell r="K952">
            <v>0</v>
          </cell>
          <cell r="L952">
            <v>0</v>
          </cell>
          <cell r="M952">
            <v>0</v>
          </cell>
          <cell r="N952">
            <v>0</v>
          </cell>
          <cell r="O952">
            <v>0</v>
          </cell>
          <cell r="P952">
            <v>0</v>
          </cell>
          <cell r="Q952">
            <v>0</v>
          </cell>
          <cell r="R952">
            <v>0</v>
          </cell>
          <cell r="S952">
            <v>0</v>
          </cell>
          <cell r="T952">
            <v>0</v>
          </cell>
          <cell r="U952">
            <v>0</v>
          </cell>
          <cell r="V952">
            <v>0</v>
          </cell>
          <cell r="W952">
            <v>0</v>
          </cell>
          <cell r="X952">
            <v>0</v>
          </cell>
          <cell r="Y952">
            <v>0</v>
          </cell>
          <cell r="Z952">
            <v>0</v>
          </cell>
          <cell r="AA952">
            <v>0</v>
          </cell>
          <cell r="AB952">
            <v>0</v>
          </cell>
          <cell r="AC952">
            <v>0</v>
          </cell>
          <cell r="AD952">
            <v>0</v>
          </cell>
          <cell r="AE952">
            <v>0</v>
          </cell>
          <cell r="AF952">
            <v>0</v>
          </cell>
          <cell r="AG952">
            <v>0</v>
          </cell>
          <cell r="AH952">
            <v>0</v>
          </cell>
          <cell r="AI952">
            <v>0</v>
          </cell>
          <cell r="AJ952">
            <v>0</v>
          </cell>
          <cell r="AK952">
            <v>0</v>
          </cell>
          <cell r="AL952">
            <v>0</v>
          </cell>
          <cell r="AM952">
            <v>0</v>
          </cell>
          <cell r="AN952">
            <v>0</v>
          </cell>
          <cell r="AO952">
            <v>0</v>
          </cell>
          <cell r="AP952">
            <v>0</v>
          </cell>
          <cell r="AQ952">
            <v>0</v>
          </cell>
          <cell r="AR952">
            <v>0</v>
          </cell>
          <cell r="AS952">
            <v>0</v>
          </cell>
          <cell r="AT952">
            <v>0</v>
          </cell>
          <cell r="AU952">
            <v>0</v>
          </cell>
          <cell r="AV952">
            <v>0</v>
          </cell>
          <cell r="AW952">
            <v>0</v>
          </cell>
          <cell r="AX952">
            <v>0</v>
          </cell>
          <cell r="AY952">
            <v>0</v>
          </cell>
          <cell r="AZ952">
            <v>0</v>
          </cell>
          <cell r="BA952" t="str">
            <v>TDATA</v>
          </cell>
        </row>
        <row r="953">
          <cell r="A953" t="str">
            <v>300</v>
          </cell>
          <cell r="B953" t="str">
            <v>Amortización Menor Valor de Inversión</v>
          </cell>
          <cell r="C953" t="str">
            <v>AMORT. MENOR VALOR ATENTO</v>
          </cell>
          <cell r="D953" t="str">
            <v>8169917</v>
          </cell>
          <cell r="E953">
            <v>0</v>
          </cell>
          <cell r="F953">
            <v>0</v>
          </cell>
          <cell r="G953">
            <v>0</v>
          </cell>
          <cell r="H953">
            <v>0</v>
          </cell>
          <cell r="I953">
            <v>0</v>
          </cell>
          <cell r="J953">
            <v>0</v>
          </cell>
          <cell r="K953">
            <v>0</v>
          </cell>
          <cell r="L953">
            <v>0</v>
          </cell>
          <cell r="M953">
            <v>0</v>
          </cell>
          <cell r="N953">
            <v>0</v>
          </cell>
          <cell r="O953">
            <v>0</v>
          </cell>
          <cell r="P953">
            <v>0</v>
          </cell>
          <cell r="Q953">
            <v>0</v>
          </cell>
          <cell r="R953">
            <v>0</v>
          </cell>
          <cell r="S953">
            <v>0</v>
          </cell>
          <cell r="T953">
            <v>0</v>
          </cell>
          <cell r="U953">
            <v>0</v>
          </cell>
          <cell r="V953">
            <v>0</v>
          </cell>
          <cell r="W953">
            <v>0</v>
          </cell>
          <cell r="X953">
            <v>0</v>
          </cell>
          <cell r="Y953">
            <v>0</v>
          </cell>
          <cell r="Z953">
            <v>0</v>
          </cell>
          <cell r="AA953">
            <v>0</v>
          </cell>
          <cell r="AB953">
            <v>0</v>
          </cell>
          <cell r="AC953">
            <v>0</v>
          </cell>
          <cell r="AD953">
            <v>0</v>
          </cell>
          <cell r="AE953">
            <v>0</v>
          </cell>
          <cell r="AF953">
            <v>0</v>
          </cell>
          <cell r="AG953">
            <v>0</v>
          </cell>
          <cell r="AH953">
            <v>0</v>
          </cell>
          <cell r="AI953">
            <v>0</v>
          </cell>
          <cell r="AJ953">
            <v>0</v>
          </cell>
          <cell r="AK953">
            <v>0</v>
          </cell>
          <cell r="AL953">
            <v>0</v>
          </cell>
          <cell r="AM953">
            <v>0</v>
          </cell>
          <cell r="AN953">
            <v>0</v>
          </cell>
          <cell r="AO953">
            <v>0</v>
          </cell>
          <cell r="AP953">
            <v>0</v>
          </cell>
          <cell r="AQ953">
            <v>0</v>
          </cell>
          <cell r="AR953">
            <v>0</v>
          </cell>
          <cell r="AS953">
            <v>0</v>
          </cell>
          <cell r="AT953">
            <v>0</v>
          </cell>
          <cell r="AU953">
            <v>-3921702</v>
          </cell>
          <cell r="AV953">
            <v>-3867780</v>
          </cell>
          <cell r="AW953">
            <v>-3861966</v>
          </cell>
          <cell r="AX953">
            <v>-4040188</v>
          </cell>
          <cell r="AY953">
            <v>-3853850</v>
          </cell>
          <cell r="AZ953">
            <v>-3958068</v>
          </cell>
          <cell r="BA953" t="str">
            <v>TEMPR</v>
          </cell>
        </row>
        <row r="954">
          <cell r="A954" t="str">
            <v>300</v>
          </cell>
          <cell r="B954" t="str">
            <v>Amortización Menor Valor de Inversión</v>
          </cell>
          <cell r="C954" t="str">
            <v>AMORT. MENOR VALOR INFOERA</v>
          </cell>
          <cell r="D954" t="str">
            <v>8169950</v>
          </cell>
          <cell r="E954">
            <v>-3406003</v>
          </cell>
          <cell r="F954">
            <v>-3069888</v>
          </cell>
          <cell r="G954">
            <v>0</v>
          </cell>
          <cell r="H954">
            <v>0</v>
          </cell>
          <cell r="I954">
            <v>0</v>
          </cell>
          <cell r="J954">
            <v>0</v>
          </cell>
          <cell r="K954">
            <v>0</v>
          </cell>
          <cell r="L954">
            <v>0</v>
          </cell>
          <cell r="M954">
            <v>0</v>
          </cell>
          <cell r="N954">
            <v>0</v>
          </cell>
          <cell r="O954">
            <v>0</v>
          </cell>
          <cell r="P954">
            <v>0</v>
          </cell>
          <cell r="Q954">
            <v>0</v>
          </cell>
          <cell r="R954">
            <v>0</v>
          </cell>
          <cell r="S954">
            <v>0</v>
          </cell>
          <cell r="T954">
            <v>0</v>
          </cell>
          <cell r="U954">
            <v>0</v>
          </cell>
          <cell r="V954">
            <v>0</v>
          </cell>
          <cell r="W954">
            <v>0</v>
          </cell>
          <cell r="X954">
            <v>0</v>
          </cell>
          <cell r="Y954">
            <v>0</v>
          </cell>
          <cell r="Z954">
            <v>0</v>
          </cell>
          <cell r="AA954">
            <v>0</v>
          </cell>
          <cell r="AB954">
            <v>0</v>
          </cell>
          <cell r="AC954">
            <v>0</v>
          </cell>
          <cell r="AD954">
            <v>0</v>
          </cell>
          <cell r="AE954">
            <v>0</v>
          </cell>
          <cell r="AF954">
            <v>0</v>
          </cell>
          <cell r="AG954">
            <v>0</v>
          </cell>
          <cell r="AH954">
            <v>0</v>
          </cell>
          <cell r="AI954">
            <v>0</v>
          </cell>
          <cell r="AJ954">
            <v>0</v>
          </cell>
          <cell r="AK954">
            <v>0</v>
          </cell>
          <cell r="AL954">
            <v>0</v>
          </cell>
          <cell r="AM954">
            <v>0</v>
          </cell>
          <cell r="AN954">
            <v>0</v>
          </cell>
          <cell r="AO954">
            <v>-6633692</v>
          </cell>
          <cell r="AP954">
            <v>-6029560</v>
          </cell>
          <cell r="AQ954">
            <v>-6595852</v>
          </cell>
          <cell r="AR954">
            <v>-6547968</v>
          </cell>
          <cell r="AS954">
            <v>-6828228</v>
          </cell>
          <cell r="AT954">
            <v>-6638608</v>
          </cell>
          <cell r="AU954">
            <v>-6771790</v>
          </cell>
          <cell r="AV954">
            <v>-6629202</v>
          </cell>
          <cell r="AW954">
            <v>-6969962</v>
          </cell>
          <cell r="AX954">
            <v>-7227776</v>
          </cell>
          <cell r="AY954">
            <v>-6742076</v>
          </cell>
          <cell r="AZ954">
            <v>-6832504</v>
          </cell>
          <cell r="BA954" t="str">
            <v>TEMPR</v>
          </cell>
        </row>
        <row r="955">
          <cell r="A955" t="str">
            <v>300</v>
          </cell>
          <cell r="B955" t="str">
            <v>Amortización Menor Valor de Inversión</v>
          </cell>
          <cell r="C955" t="str">
            <v>AMORT. MENOR VALOR SONDA</v>
          </cell>
          <cell r="D955" t="str">
            <v>8169960</v>
          </cell>
          <cell r="E955">
            <v>-305448657</v>
          </cell>
          <cell r="F955">
            <v>-275306023</v>
          </cell>
          <cell r="G955">
            <v>0</v>
          </cell>
          <cell r="H955">
            <v>0</v>
          </cell>
          <cell r="I955">
            <v>0</v>
          </cell>
          <cell r="J955">
            <v>0</v>
          </cell>
          <cell r="K955">
            <v>0</v>
          </cell>
          <cell r="L955">
            <v>0</v>
          </cell>
          <cell r="M955">
            <v>0</v>
          </cell>
          <cell r="N955">
            <v>0</v>
          </cell>
          <cell r="O955">
            <v>0</v>
          </cell>
          <cell r="P955">
            <v>0</v>
          </cell>
          <cell r="Q955">
            <v>0</v>
          </cell>
          <cell r="R955">
            <v>0</v>
          </cell>
          <cell r="S955">
            <v>0</v>
          </cell>
          <cell r="T955">
            <v>0</v>
          </cell>
          <cell r="U955">
            <v>0</v>
          </cell>
          <cell r="V955">
            <v>0</v>
          </cell>
          <cell r="W955">
            <v>0</v>
          </cell>
          <cell r="X955">
            <v>0</v>
          </cell>
          <cell r="Y955">
            <v>0</v>
          </cell>
          <cell r="Z955">
            <v>0</v>
          </cell>
          <cell r="AA955">
            <v>0</v>
          </cell>
          <cell r="AB955">
            <v>0</v>
          </cell>
          <cell r="AC955">
            <v>0</v>
          </cell>
          <cell r="AD955">
            <v>0</v>
          </cell>
          <cell r="AE955">
            <v>0</v>
          </cell>
          <cell r="AF955">
            <v>0</v>
          </cell>
          <cell r="AG955">
            <v>0</v>
          </cell>
          <cell r="AH955">
            <v>0</v>
          </cell>
          <cell r="AI955">
            <v>0</v>
          </cell>
          <cell r="AJ955">
            <v>0</v>
          </cell>
          <cell r="AK955">
            <v>0</v>
          </cell>
          <cell r="AL955">
            <v>0</v>
          </cell>
          <cell r="AM955">
            <v>0</v>
          </cell>
          <cell r="AN955">
            <v>0</v>
          </cell>
          <cell r="AO955">
            <v>-247258144</v>
          </cell>
          <cell r="AP955">
            <v>-224740290</v>
          </cell>
          <cell r="AQ955">
            <v>-245847790</v>
          </cell>
          <cell r="AR955">
            <v>-244062934</v>
          </cell>
          <cell r="AS955">
            <v>-254509116</v>
          </cell>
          <cell r="AT955">
            <v>-247441410</v>
          </cell>
          <cell r="AU955">
            <v>-252405536</v>
          </cell>
          <cell r="AV955">
            <v>-247090814</v>
          </cell>
          <cell r="AW955">
            <v>-257784912</v>
          </cell>
          <cell r="AX955">
            <v>-269158280</v>
          </cell>
          <cell r="AY955">
            <v>-251071100</v>
          </cell>
          <cell r="AZ955">
            <v>-1305708222</v>
          </cell>
          <cell r="BA955" t="str">
            <v>TEMPR</v>
          </cell>
        </row>
        <row r="956">
          <cell r="A956" t="str">
            <v>300</v>
          </cell>
          <cell r="B956" t="str">
            <v>Amortización Menor Valor de Inversión</v>
          </cell>
          <cell r="C956" t="str">
            <v>AMORT. MENOR VALOR TECNONAUTIC</v>
          </cell>
          <cell r="D956" t="str">
            <v>8169930</v>
          </cell>
          <cell r="E956">
            <v>-5409834</v>
          </cell>
          <cell r="F956">
            <v>-4875974</v>
          </cell>
          <cell r="G956">
            <v>0</v>
          </cell>
          <cell r="H956">
            <v>0</v>
          </cell>
          <cell r="I956">
            <v>0</v>
          </cell>
          <cell r="J956">
            <v>0</v>
          </cell>
          <cell r="K956">
            <v>0</v>
          </cell>
          <cell r="L956">
            <v>0</v>
          </cell>
          <cell r="M956">
            <v>0</v>
          </cell>
          <cell r="N956">
            <v>0</v>
          </cell>
          <cell r="O956">
            <v>0</v>
          </cell>
          <cell r="P956">
            <v>0</v>
          </cell>
          <cell r="Q956">
            <v>0</v>
          </cell>
          <cell r="R956">
            <v>0</v>
          </cell>
          <cell r="S956">
            <v>0</v>
          </cell>
          <cell r="T956">
            <v>0</v>
          </cell>
          <cell r="U956">
            <v>0</v>
          </cell>
          <cell r="V956">
            <v>0</v>
          </cell>
          <cell r="W956">
            <v>0</v>
          </cell>
          <cell r="X956">
            <v>0</v>
          </cell>
          <cell r="Y956">
            <v>0</v>
          </cell>
          <cell r="Z956">
            <v>0</v>
          </cell>
          <cell r="AA956">
            <v>0</v>
          </cell>
          <cell r="AB956">
            <v>0</v>
          </cell>
          <cell r="AC956">
            <v>0</v>
          </cell>
          <cell r="AD956">
            <v>0</v>
          </cell>
          <cell r="AE956">
            <v>0</v>
          </cell>
          <cell r="AF956">
            <v>0</v>
          </cell>
          <cell r="AG956">
            <v>0</v>
          </cell>
          <cell r="AH956">
            <v>0</v>
          </cell>
          <cell r="AI956">
            <v>0</v>
          </cell>
          <cell r="AJ956">
            <v>0</v>
          </cell>
          <cell r="AK956">
            <v>0</v>
          </cell>
          <cell r="AL956">
            <v>0</v>
          </cell>
          <cell r="AM956">
            <v>0</v>
          </cell>
          <cell r="AN956">
            <v>0</v>
          </cell>
          <cell r="AO956">
            <v>-10544374</v>
          </cell>
          <cell r="AP956">
            <v>-9584096</v>
          </cell>
          <cell r="AQ956">
            <v>-10484228</v>
          </cell>
          <cell r="AR956">
            <v>-10408114</v>
          </cell>
          <cell r="AS956">
            <v>-10853592</v>
          </cell>
          <cell r="AT956">
            <v>-10552190</v>
          </cell>
          <cell r="AU956">
            <v>-10763886</v>
          </cell>
          <cell r="AV956">
            <v>-10537238</v>
          </cell>
          <cell r="AW956">
            <v>-11007604</v>
          </cell>
          <cell r="AX956">
            <v>-11480044</v>
          </cell>
          <cell r="AY956">
            <v>-10708596</v>
          </cell>
          <cell r="AZ956">
            <v>-10852226</v>
          </cell>
          <cell r="BA956" t="str">
            <v>TEMPR</v>
          </cell>
        </row>
        <row r="957">
          <cell r="A957" t="str">
            <v>300</v>
          </cell>
          <cell r="B957" t="str">
            <v>Amortización Menor Valor de Inversión</v>
          </cell>
          <cell r="C957" t="str">
            <v>AMORT. MENOR VALOR TELEPEAJE</v>
          </cell>
          <cell r="D957" t="str">
            <v>8169965</v>
          </cell>
          <cell r="E957">
            <v>0</v>
          </cell>
          <cell r="F957">
            <v>0</v>
          </cell>
          <cell r="G957">
            <v>0</v>
          </cell>
          <cell r="H957">
            <v>0</v>
          </cell>
          <cell r="I957">
            <v>0</v>
          </cell>
          <cell r="J957">
            <v>0</v>
          </cell>
          <cell r="K957">
            <v>0</v>
          </cell>
          <cell r="L957">
            <v>0</v>
          </cell>
          <cell r="M957">
            <v>0</v>
          </cell>
          <cell r="N957">
            <v>0</v>
          </cell>
          <cell r="O957">
            <v>0</v>
          </cell>
          <cell r="P957">
            <v>0</v>
          </cell>
          <cell r="Q957">
            <v>0</v>
          </cell>
          <cell r="R957">
            <v>0</v>
          </cell>
          <cell r="S957">
            <v>0</v>
          </cell>
          <cell r="T957">
            <v>0</v>
          </cell>
          <cell r="U957">
            <v>0</v>
          </cell>
          <cell r="V957">
            <v>0</v>
          </cell>
          <cell r="W957">
            <v>0</v>
          </cell>
          <cell r="X957">
            <v>0</v>
          </cell>
          <cell r="Y957">
            <v>0</v>
          </cell>
          <cell r="Z957">
            <v>0</v>
          </cell>
          <cell r="AA957">
            <v>0</v>
          </cell>
          <cell r="AB957">
            <v>0</v>
          </cell>
          <cell r="AC957">
            <v>0</v>
          </cell>
          <cell r="AD957">
            <v>0</v>
          </cell>
          <cell r="AE957">
            <v>0</v>
          </cell>
          <cell r="AF957">
            <v>0</v>
          </cell>
          <cell r="AG957">
            <v>0</v>
          </cell>
          <cell r="AH957">
            <v>0</v>
          </cell>
          <cell r="AI957">
            <v>0</v>
          </cell>
          <cell r="AJ957">
            <v>0</v>
          </cell>
          <cell r="AK957">
            <v>0</v>
          </cell>
          <cell r="AL957">
            <v>0</v>
          </cell>
          <cell r="AM957">
            <v>0</v>
          </cell>
          <cell r="AN957">
            <v>0</v>
          </cell>
          <cell r="AO957">
            <v>0</v>
          </cell>
          <cell r="AP957">
            <v>0</v>
          </cell>
          <cell r="AQ957">
            <v>0</v>
          </cell>
          <cell r="AR957">
            <v>0</v>
          </cell>
          <cell r="AS957">
            <v>0</v>
          </cell>
          <cell r="AT957">
            <v>0</v>
          </cell>
          <cell r="AU957">
            <v>0</v>
          </cell>
          <cell r="AV957">
            <v>0</v>
          </cell>
          <cell r="AW957">
            <v>0</v>
          </cell>
          <cell r="AX957">
            <v>0</v>
          </cell>
          <cell r="AY957">
            <v>-7570314</v>
          </cell>
          <cell r="AZ957">
            <v>-7821260</v>
          </cell>
          <cell r="BA957" t="str">
            <v>TEMPR</v>
          </cell>
        </row>
        <row r="958">
          <cell r="A958" t="str">
            <v>300</v>
          </cell>
          <cell r="B958" t="str">
            <v>Cargos Varios por Intereses</v>
          </cell>
          <cell r="C958">
            <v>0</v>
          </cell>
          <cell r="D958" t="str">
            <v>8160623</v>
          </cell>
          <cell r="E958">
            <v>0</v>
          </cell>
          <cell r="F958">
            <v>0</v>
          </cell>
          <cell r="G958">
            <v>0</v>
          </cell>
          <cell r="H958">
            <v>0</v>
          </cell>
          <cell r="I958">
            <v>0</v>
          </cell>
          <cell r="J958">
            <v>0</v>
          </cell>
          <cell r="K958">
            <v>0</v>
          </cell>
          <cell r="L958">
            <v>0</v>
          </cell>
          <cell r="M958">
            <v>0</v>
          </cell>
          <cell r="N958">
            <v>0</v>
          </cell>
          <cell r="O958">
            <v>0</v>
          </cell>
          <cell r="P958">
            <v>0</v>
          </cell>
          <cell r="Q958">
            <v>0</v>
          </cell>
          <cell r="R958">
            <v>0</v>
          </cell>
          <cell r="S958">
            <v>0</v>
          </cell>
          <cell r="T958">
            <v>0</v>
          </cell>
          <cell r="U958">
            <v>0</v>
          </cell>
          <cell r="V958">
            <v>0</v>
          </cell>
          <cell r="W958">
            <v>0</v>
          </cell>
          <cell r="X958">
            <v>0</v>
          </cell>
          <cell r="Y958">
            <v>0</v>
          </cell>
          <cell r="Z958">
            <v>0</v>
          </cell>
          <cell r="AA958">
            <v>0</v>
          </cell>
          <cell r="AB958">
            <v>0</v>
          </cell>
          <cell r="AC958">
            <v>0</v>
          </cell>
          <cell r="AD958">
            <v>0</v>
          </cell>
          <cell r="AE958">
            <v>0</v>
          </cell>
          <cell r="AF958">
            <v>0</v>
          </cell>
          <cell r="AG958">
            <v>0</v>
          </cell>
          <cell r="AH958">
            <v>0</v>
          </cell>
          <cell r="AI958">
            <v>0</v>
          </cell>
          <cell r="AJ958">
            <v>0</v>
          </cell>
          <cell r="AK958">
            <v>0</v>
          </cell>
          <cell r="AL958">
            <v>0</v>
          </cell>
          <cell r="AM958">
            <v>0</v>
          </cell>
          <cell r="AN958">
            <v>0</v>
          </cell>
          <cell r="AO958">
            <v>0</v>
          </cell>
          <cell r="AP958">
            <v>0</v>
          </cell>
          <cell r="AQ958">
            <v>0</v>
          </cell>
          <cell r="AR958">
            <v>0</v>
          </cell>
          <cell r="AS958">
            <v>0</v>
          </cell>
          <cell r="AT958">
            <v>0</v>
          </cell>
          <cell r="AU958">
            <v>0</v>
          </cell>
          <cell r="AV958">
            <v>0</v>
          </cell>
          <cell r="AW958">
            <v>0</v>
          </cell>
          <cell r="AX958">
            <v>0</v>
          </cell>
          <cell r="AY958">
            <v>0</v>
          </cell>
          <cell r="AZ958">
            <v>0</v>
          </cell>
          <cell r="BA958" t="str">
            <v>EMPRE</v>
          </cell>
        </row>
        <row r="959">
          <cell r="A959" t="str">
            <v>300</v>
          </cell>
          <cell r="B959" t="str">
            <v>Cargos Varios por Intereses</v>
          </cell>
          <cell r="C959">
            <v>0</v>
          </cell>
          <cell r="D959" t="str">
            <v>8160623</v>
          </cell>
          <cell r="E959">
            <v>0</v>
          </cell>
          <cell r="F959">
            <v>0</v>
          </cell>
          <cell r="G959">
            <v>0</v>
          </cell>
          <cell r="H959">
            <v>0</v>
          </cell>
          <cell r="I959">
            <v>0</v>
          </cell>
          <cell r="J959">
            <v>0</v>
          </cell>
          <cell r="K959">
            <v>0</v>
          </cell>
          <cell r="L959">
            <v>0</v>
          </cell>
          <cell r="M959">
            <v>0</v>
          </cell>
          <cell r="N959">
            <v>0</v>
          </cell>
          <cell r="O959">
            <v>0</v>
          </cell>
          <cell r="P959">
            <v>0</v>
          </cell>
          <cell r="Q959">
            <v>0</v>
          </cell>
          <cell r="R959">
            <v>0</v>
          </cell>
          <cell r="S959">
            <v>0</v>
          </cell>
          <cell r="T959">
            <v>0</v>
          </cell>
          <cell r="U959">
            <v>0</v>
          </cell>
          <cell r="V959">
            <v>0</v>
          </cell>
          <cell r="W959">
            <v>0</v>
          </cell>
          <cell r="X959">
            <v>0</v>
          </cell>
          <cell r="Y959">
            <v>0</v>
          </cell>
          <cell r="Z959">
            <v>0</v>
          </cell>
          <cell r="AA959">
            <v>0</v>
          </cell>
          <cell r="AB959">
            <v>0</v>
          </cell>
          <cell r="AC959">
            <v>0</v>
          </cell>
          <cell r="AD959">
            <v>0</v>
          </cell>
          <cell r="AE959">
            <v>0</v>
          </cell>
          <cell r="AF959">
            <v>0</v>
          </cell>
          <cell r="AG959">
            <v>0</v>
          </cell>
          <cell r="AH959">
            <v>0</v>
          </cell>
          <cell r="AI959">
            <v>0</v>
          </cell>
          <cell r="AJ959">
            <v>0</v>
          </cell>
          <cell r="AK959">
            <v>0</v>
          </cell>
          <cell r="AL959">
            <v>0</v>
          </cell>
          <cell r="AM959">
            <v>0</v>
          </cell>
          <cell r="AN959">
            <v>0</v>
          </cell>
          <cell r="AO959">
            <v>0</v>
          </cell>
          <cell r="AP959">
            <v>0</v>
          </cell>
          <cell r="AQ959">
            <v>0</v>
          </cell>
          <cell r="AR959">
            <v>0</v>
          </cell>
          <cell r="AS959">
            <v>0</v>
          </cell>
          <cell r="AT959">
            <v>0</v>
          </cell>
          <cell r="AU959">
            <v>0</v>
          </cell>
          <cell r="AV959">
            <v>0</v>
          </cell>
          <cell r="AW959">
            <v>0</v>
          </cell>
          <cell r="AX959">
            <v>0</v>
          </cell>
          <cell r="AY959">
            <v>0</v>
          </cell>
          <cell r="AZ959">
            <v>0</v>
          </cell>
          <cell r="BA959" t="str">
            <v>TDATA</v>
          </cell>
        </row>
        <row r="960">
          <cell r="A960" t="str">
            <v>300</v>
          </cell>
          <cell r="B960" t="str">
            <v>Cargos Varios por Intereses</v>
          </cell>
          <cell r="C960">
            <v>0</v>
          </cell>
          <cell r="D960" t="str">
            <v>8161721</v>
          </cell>
          <cell r="E960">
            <v>0</v>
          </cell>
          <cell r="F960">
            <v>0</v>
          </cell>
          <cell r="G960">
            <v>0</v>
          </cell>
          <cell r="H960">
            <v>0</v>
          </cell>
          <cell r="I960">
            <v>0</v>
          </cell>
          <cell r="J960">
            <v>0</v>
          </cell>
          <cell r="K960">
            <v>0</v>
          </cell>
          <cell r="L960">
            <v>0</v>
          </cell>
          <cell r="M960">
            <v>0</v>
          </cell>
          <cell r="N960">
            <v>0</v>
          </cell>
          <cell r="O960">
            <v>0</v>
          </cell>
          <cell r="P960">
            <v>0</v>
          </cell>
          <cell r="Q960">
            <v>0</v>
          </cell>
          <cell r="R960">
            <v>0</v>
          </cell>
          <cell r="S960">
            <v>0</v>
          </cell>
          <cell r="T960">
            <v>0</v>
          </cell>
          <cell r="U960">
            <v>0</v>
          </cell>
          <cell r="V960">
            <v>0</v>
          </cell>
          <cell r="W960">
            <v>0</v>
          </cell>
          <cell r="X960">
            <v>0</v>
          </cell>
          <cell r="Y960">
            <v>0</v>
          </cell>
          <cell r="Z960">
            <v>0</v>
          </cell>
          <cell r="AA960">
            <v>0</v>
          </cell>
          <cell r="AB960">
            <v>0</v>
          </cell>
          <cell r="AC960">
            <v>0</v>
          </cell>
          <cell r="AD960">
            <v>0</v>
          </cell>
          <cell r="AE960">
            <v>0</v>
          </cell>
          <cell r="AF960">
            <v>0</v>
          </cell>
          <cell r="AG960">
            <v>0</v>
          </cell>
          <cell r="AH960">
            <v>0</v>
          </cell>
          <cell r="AI960">
            <v>0</v>
          </cell>
          <cell r="AJ960">
            <v>0</v>
          </cell>
          <cell r="AK960">
            <v>0</v>
          </cell>
          <cell r="AL960">
            <v>0</v>
          </cell>
          <cell r="AM960">
            <v>0</v>
          </cell>
          <cell r="AN960">
            <v>0</v>
          </cell>
          <cell r="AO960">
            <v>0</v>
          </cell>
          <cell r="AP960">
            <v>0</v>
          </cell>
          <cell r="AQ960">
            <v>0</v>
          </cell>
          <cell r="AR960">
            <v>0</v>
          </cell>
          <cell r="AS960">
            <v>0</v>
          </cell>
          <cell r="AT960">
            <v>0</v>
          </cell>
          <cell r="AU960">
            <v>0</v>
          </cell>
          <cell r="AV960">
            <v>0</v>
          </cell>
          <cell r="AW960">
            <v>0</v>
          </cell>
          <cell r="AX960">
            <v>0</v>
          </cell>
          <cell r="AY960">
            <v>0</v>
          </cell>
          <cell r="AZ960">
            <v>0</v>
          </cell>
          <cell r="BA960" t="str">
            <v>EMPRE</v>
          </cell>
        </row>
        <row r="961">
          <cell r="A961" t="str">
            <v>300</v>
          </cell>
          <cell r="B961" t="str">
            <v>Cargos Varios por Intereses</v>
          </cell>
          <cell r="C961">
            <v>0</v>
          </cell>
          <cell r="D961" t="str">
            <v>8161721</v>
          </cell>
          <cell r="E961">
            <v>0</v>
          </cell>
          <cell r="F961">
            <v>0</v>
          </cell>
          <cell r="G961">
            <v>0</v>
          </cell>
          <cell r="H961">
            <v>0</v>
          </cell>
          <cell r="I961">
            <v>0</v>
          </cell>
          <cell r="J961">
            <v>0</v>
          </cell>
          <cell r="K961">
            <v>0</v>
          </cell>
          <cell r="L961">
            <v>0</v>
          </cell>
          <cell r="M961">
            <v>0</v>
          </cell>
          <cell r="N961">
            <v>0</v>
          </cell>
          <cell r="O961">
            <v>0</v>
          </cell>
          <cell r="P961">
            <v>0</v>
          </cell>
          <cell r="Q961">
            <v>0</v>
          </cell>
          <cell r="R961">
            <v>0</v>
          </cell>
          <cell r="S961">
            <v>0</v>
          </cell>
          <cell r="T961">
            <v>0</v>
          </cell>
          <cell r="U961">
            <v>0</v>
          </cell>
          <cell r="V961">
            <v>0</v>
          </cell>
          <cell r="W961">
            <v>0</v>
          </cell>
          <cell r="X961">
            <v>0</v>
          </cell>
          <cell r="Y961">
            <v>0</v>
          </cell>
          <cell r="Z961">
            <v>0</v>
          </cell>
          <cell r="AA961">
            <v>0</v>
          </cell>
          <cell r="AB961">
            <v>0</v>
          </cell>
          <cell r="AC961">
            <v>0</v>
          </cell>
          <cell r="AD961">
            <v>0</v>
          </cell>
          <cell r="AE961">
            <v>0</v>
          </cell>
          <cell r="AF961">
            <v>0</v>
          </cell>
          <cell r="AG961">
            <v>0</v>
          </cell>
          <cell r="AH961">
            <v>0</v>
          </cell>
          <cell r="AI961">
            <v>0</v>
          </cell>
          <cell r="AJ961">
            <v>0</v>
          </cell>
          <cell r="AK961">
            <v>0</v>
          </cell>
          <cell r="AL961">
            <v>0</v>
          </cell>
          <cell r="AM961">
            <v>0</v>
          </cell>
          <cell r="AN961">
            <v>0</v>
          </cell>
          <cell r="AO961">
            <v>0</v>
          </cell>
          <cell r="AP961">
            <v>0</v>
          </cell>
          <cell r="AQ961">
            <v>0</v>
          </cell>
          <cell r="AR961">
            <v>0</v>
          </cell>
          <cell r="AS961">
            <v>0</v>
          </cell>
          <cell r="AT961">
            <v>0</v>
          </cell>
          <cell r="AU961">
            <v>0</v>
          </cell>
          <cell r="AV961">
            <v>0</v>
          </cell>
          <cell r="AW961">
            <v>0</v>
          </cell>
          <cell r="AX961">
            <v>0</v>
          </cell>
          <cell r="AY961">
            <v>0</v>
          </cell>
          <cell r="AZ961">
            <v>0</v>
          </cell>
          <cell r="BA961" t="str">
            <v>TDATA</v>
          </cell>
        </row>
        <row r="962">
          <cell r="A962" t="str">
            <v>300</v>
          </cell>
          <cell r="B962" t="str">
            <v>Cargos Varios por Intereses</v>
          </cell>
          <cell r="C962">
            <v>0</v>
          </cell>
          <cell r="D962" t="str">
            <v>8165121</v>
          </cell>
          <cell r="E962">
            <v>0</v>
          </cell>
          <cell r="F962">
            <v>0</v>
          </cell>
          <cell r="G962">
            <v>0</v>
          </cell>
          <cell r="H962">
            <v>0</v>
          </cell>
          <cell r="I962">
            <v>0</v>
          </cell>
          <cell r="J962">
            <v>0</v>
          </cell>
          <cell r="K962">
            <v>0</v>
          </cell>
          <cell r="L962">
            <v>0</v>
          </cell>
          <cell r="M962">
            <v>0</v>
          </cell>
          <cell r="N962">
            <v>0</v>
          </cell>
          <cell r="O962">
            <v>0</v>
          </cell>
          <cell r="P962">
            <v>0</v>
          </cell>
          <cell r="Q962">
            <v>0</v>
          </cell>
          <cell r="R962">
            <v>0</v>
          </cell>
          <cell r="S962">
            <v>0</v>
          </cell>
          <cell r="T962">
            <v>0</v>
          </cell>
          <cell r="U962">
            <v>0</v>
          </cell>
          <cell r="V962">
            <v>0</v>
          </cell>
          <cell r="W962">
            <v>0</v>
          </cell>
          <cell r="X962">
            <v>0</v>
          </cell>
          <cell r="Y962">
            <v>0</v>
          </cell>
          <cell r="Z962">
            <v>0</v>
          </cell>
          <cell r="AA962">
            <v>0</v>
          </cell>
          <cell r="AB962">
            <v>0</v>
          </cell>
          <cell r="AC962">
            <v>0</v>
          </cell>
          <cell r="AD962">
            <v>0</v>
          </cell>
          <cell r="AE962">
            <v>0</v>
          </cell>
          <cell r="AF962">
            <v>0</v>
          </cell>
          <cell r="AG962">
            <v>0</v>
          </cell>
          <cell r="AH962">
            <v>0</v>
          </cell>
          <cell r="AI962">
            <v>0</v>
          </cell>
          <cell r="AJ962">
            <v>0</v>
          </cell>
          <cell r="AK962">
            <v>0</v>
          </cell>
          <cell r="AL962">
            <v>0</v>
          </cell>
          <cell r="AM962">
            <v>0</v>
          </cell>
          <cell r="AN962">
            <v>0</v>
          </cell>
          <cell r="AO962">
            <v>0</v>
          </cell>
          <cell r="AP962">
            <v>0</v>
          </cell>
          <cell r="AQ962">
            <v>0</v>
          </cell>
          <cell r="AR962">
            <v>0</v>
          </cell>
          <cell r="AS962">
            <v>0</v>
          </cell>
          <cell r="AT962">
            <v>0</v>
          </cell>
          <cell r="AU962">
            <v>0</v>
          </cell>
          <cell r="AV962">
            <v>0</v>
          </cell>
          <cell r="AW962">
            <v>0</v>
          </cell>
          <cell r="AX962">
            <v>0</v>
          </cell>
          <cell r="AY962">
            <v>0</v>
          </cell>
          <cell r="AZ962">
            <v>0</v>
          </cell>
          <cell r="BA962" t="str">
            <v>EMPRE</v>
          </cell>
        </row>
        <row r="963">
          <cell r="A963" t="str">
            <v>300</v>
          </cell>
          <cell r="B963" t="str">
            <v>Cargos Varios por Intereses</v>
          </cell>
          <cell r="C963">
            <v>0</v>
          </cell>
          <cell r="D963" t="str">
            <v>8165121</v>
          </cell>
          <cell r="E963">
            <v>-3695806</v>
          </cell>
          <cell r="F963">
            <v>-3033714</v>
          </cell>
          <cell r="G963">
            <v>0</v>
          </cell>
          <cell r="H963">
            <v>0</v>
          </cell>
          <cell r="I963">
            <v>0</v>
          </cell>
          <cell r="J963">
            <v>0</v>
          </cell>
          <cell r="K963">
            <v>0</v>
          </cell>
          <cell r="L963">
            <v>0</v>
          </cell>
          <cell r="M963">
            <v>0</v>
          </cell>
          <cell r="N963">
            <v>0</v>
          </cell>
          <cell r="O963">
            <v>0</v>
          </cell>
          <cell r="P963">
            <v>0</v>
          </cell>
          <cell r="Q963">
            <v>0</v>
          </cell>
          <cell r="R963">
            <v>0</v>
          </cell>
          <cell r="S963">
            <v>0</v>
          </cell>
          <cell r="T963">
            <v>0</v>
          </cell>
          <cell r="U963">
            <v>0</v>
          </cell>
          <cell r="V963">
            <v>0</v>
          </cell>
          <cell r="W963">
            <v>0</v>
          </cell>
          <cell r="X963">
            <v>0</v>
          </cell>
          <cell r="Y963">
            <v>0</v>
          </cell>
          <cell r="Z963">
            <v>0</v>
          </cell>
          <cell r="AA963">
            <v>0</v>
          </cell>
          <cell r="AB963">
            <v>0</v>
          </cell>
          <cell r="AC963">
            <v>0</v>
          </cell>
          <cell r="AD963">
            <v>0</v>
          </cell>
          <cell r="AE963">
            <v>0</v>
          </cell>
          <cell r="AF963">
            <v>0</v>
          </cell>
          <cell r="AG963">
            <v>0</v>
          </cell>
          <cell r="AH963">
            <v>0</v>
          </cell>
          <cell r="AI963">
            <v>0</v>
          </cell>
          <cell r="AJ963">
            <v>0</v>
          </cell>
          <cell r="AK963">
            <v>0</v>
          </cell>
          <cell r="AL963">
            <v>0</v>
          </cell>
          <cell r="AM963">
            <v>0</v>
          </cell>
          <cell r="AN963">
            <v>0</v>
          </cell>
          <cell r="AO963">
            <v>0</v>
          </cell>
          <cell r="AP963">
            <v>0</v>
          </cell>
          <cell r="AQ963">
            <v>0</v>
          </cell>
          <cell r="AR963">
            <v>0</v>
          </cell>
          <cell r="AS963">
            <v>0</v>
          </cell>
          <cell r="AT963">
            <v>0</v>
          </cell>
          <cell r="AU963">
            <v>0</v>
          </cell>
          <cell r="AV963">
            <v>0</v>
          </cell>
          <cell r="AW963">
            <v>0</v>
          </cell>
          <cell r="AX963">
            <v>0</v>
          </cell>
          <cell r="AY963">
            <v>0</v>
          </cell>
          <cell r="AZ963">
            <v>0</v>
          </cell>
          <cell r="BA963" t="str">
            <v>INFOE</v>
          </cell>
        </row>
        <row r="964">
          <cell r="A964" t="str">
            <v>300</v>
          </cell>
          <cell r="B964" t="str">
            <v>Cargos Varios por Intereses</v>
          </cell>
          <cell r="C964">
            <v>0</v>
          </cell>
          <cell r="D964" t="str">
            <v>8165121</v>
          </cell>
          <cell r="E964">
            <v>-1974679</v>
          </cell>
          <cell r="F964">
            <v>-2894182</v>
          </cell>
          <cell r="G964">
            <v>0</v>
          </cell>
          <cell r="H964">
            <v>0</v>
          </cell>
          <cell r="I964">
            <v>0</v>
          </cell>
          <cell r="J964">
            <v>0</v>
          </cell>
          <cell r="K964">
            <v>0</v>
          </cell>
          <cell r="L964">
            <v>0</v>
          </cell>
          <cell r="M964">
            <v>0</v>
          </cell>
          <cell r="N964">
            <v>0</v>
          </cell>
          <cell r="O964">
            <v>0</v>
          </cell>
          <cell r="P964">
            <v>0</v>
          </cell>
          <cell r="Q964">
            <v>0</v>
          </cell>
          <cell r="R964">
            <v>0</v>
          </cell>
          <cell r="S964">
            <v>0</v>
          </cell>
          <cell r="T964">
            <v>0</v>
          </cell>
          <cell r="U964">
            <v>0</v>
          </cell>
          <cell r="V964">
            <v>0</v>
          </cell>
          <cell r="W964">
            <v>0</v>
          </cell>
          <cell r="X964">
            <v>0</v>
          </cell>
          <cell r="Y964">
            <v>0</v>
          </cell>
          <cell r="Z964">
            <v>0</v>
          </cell>
          <cell r="AA964">
            <v>0</v>
          </cell>
          <cell r="AB964">
            <v>0</v>
          </cell>
          <cell r="AC964">
            <v>0</v>
          </cell>
          <cell r="AD964">
            <v>0</v>
          </cell>
          <cell r="AE964">
            <v>0</v>
          </cell>
          <cell r="AF964">
            <v>0</v>
          </cell>
          <cell r="AG964">
            <v>0</v>
          </cell>
          <cell r="AH964">
            <v>0</v>
          </cell>
          <cell r="AI964">
            <v>0</v>
          </cell>
          <cell r="AJ964">
            <v>0</v>
          </cell>
          <cell r="AK964">
            <v>0</v>
          </cell>
          <cell r="AL964">
            <v>0</v>
          </cell>
          <cell r="AM964">
            <v>0</v>
          </cell>
          <cell r="AN964">
            <v>0</v>
          </cell>
          <cell r="AO964">
            <v>0</v>
          </cell>
          <cell r="AP964">
            <v>0</v>
          </cell>
          <cell r="AQ964">
            <v>0</v>
          </cell>
          <cell r="AR964">
            <v>0</v>
          </cell>
          <cell r="AS964">
            <v>0</v>
          </cell>
          <cell r="AT964">
            <v>0</v>
          </cell>
          <cell r="AU964">
            <v>0</v>
          </cell>
          <cell r="AV964">
            <v>0</v>
          </cell>
          <cell r="AW964">
            <v>0</v>
          </cell>
          <cell r="AX964">
            <v>0</v>
          </cell>
          <cell r="AY964">
            <v>0</v>
          </cell>
          <cell r="AZ964">
            <v>0</v>
          </cell>
          <cell r="BA964" t="str">
            <v>PANAL</v>
          </cell>
        </row>
        <row r="965">
          <cell r="A965" t="str">
            <v>300</v>
          </cell>
          <cell r="B965" t="str">
            <v>Cargos Varios por Intereses</v>
          </cell>
          <cell r="C965">
            <v>0</v>
          </cell>
          <cell r="D965" t="str">
            <v>8165121</v>
          </cell>
          <cell r="E965">
            <v>-66912801</v>
          </cell>
          <cell r="F965">
            <v>-89831991</v>
          </cell>
          <cell r="G965">
            <v>0</v>
          </cell>
          <cell r="H965">
            <v>0</v>
          </cell>
          <cell r="I965">
            <v>0</v>
          </cell>
          <cell r="J965">
            <v>0</v>
          </cell>
          <cell r="K965">
            <v>0</v>
          </cell>
          <cell r="L965">
            <v>0</v>
          </cell>
          <cell r="M965">
            <v>0</v>
          </cell>
          <cell r="N965">
            <v>0</v>
          </cell>
          <cell r="O965">
            <v>0</v>
          </cell>
          <cell r="P965">
            <v>0</v>
          </cell>
          <cell r="Q965">
            <v>0</v>
          </cell>
          <cell r="R965">
            <v>0</v>
          </cell>
          <cell r="S965">
            <v>0</v>
          </cell>
          <cell r="T965">
            <v>0</v>
          </cell>
          <cell r="U965">
            <v>0</v>
          </cell>
          <cell r="V965">
            <v>0</v>
          </cell>
          <cell r="W965">
            <v>0</v>
          </cell>
          <cell r="X965">
            <v>0</v>
          </cell>
          <cell r="Y965">
            <v>0</v>
          </cell>
          <cell r="Z965">
            <v>0</v>
          </cell>
          <cell r="AA965">
            <v>0</v>
          </cell>
          <cell r="AB965">
            <v>0</v>
          </cell>
          <cell r="AC965">
            <v>0</v>
          </cell>
          <cell r="AD965">
            <v>0</v>
          </cell>
          <cell r="AE965">
            <v>0</v>
          </cell>
          <cell r="AF965">
            <v>0</v>
          </cell>
          <cell r="AG965">
            <v>0</v>
          </cell>
          <cell r="AH965">
            <v>0</v>
          </cell>
          <cell r="AI965">
            <v>0</v>
          </cell>
          <cell r="AJ965">
            <v>0</v>
          </cell>
          <cell r="AK965">
            <v>0</v>
          </cell>
          <cell r="AL965">
            <v>0</v>
          </cell>
          <cell r="AM965">
            <v>0</v>
          </cell>
          <cell r="AN965">
            <v>0</v>
          </cell>
          <cell r="AO965">
            <v>0</v>
          </cell>
          <cell r="AP965">
            <v>0</v>
          </cell>
          <cell r="AQ965">
            <v>0</v>
          </cell>
          <cell r="AR965">
            <v>0</v>
          </cell>
          <cell r="AS965">
            <v>0</v>
          </cell>
          <cell r="AT965">
            <v>0</v>
          </cell>
          <cell r="AU965">
            <v>0</v>
          </cell>
          <cell r="AV965">
            <v>0</v>
          </cell>
          <cell r="AW965">
            <v>0</v>
          </cell>
          <cell r="AX965">
            <v>0</v>
          </cell>
          <cell r="AY965">
            <v>0</v>
          </cell>
          <cell r="AZ965">
            <v>0</v>
          </cell>
          <cell r="BA965" t="str">
            <v>TDATA</v>
          </cell>
        </row>
        <row r="966">
          <cell r="A966" t="str">
            <v>300</v>
          </cell>
          <cell r="B966" t="str">
            <v>Cargos Varios por Intereses</v>
          </cell>
          <cell r="C966">
            <v>0</v>
          </cell>
          <cell r="D966" t="str">
            <v>8165121</v>
          </cell>
          <cell r="E966">
            <v>-1651075</v>
          </cell>
          <cell r="F966">
            <v>-1830516</v>
          </cell>
          <cell r="G966">
            <v>0</v>
          </cell>
          <cell r="H966">
            <v>0</v>
          </cell>
          <cell r="I966">
            <v>0</v>
          </cell>
          <cell r="J966">
            <v>0</v>
          </cell>
          <cell r="K966">
            <v>0</v>
          </cell>
          <cell r="L966">
            <v>0</v>
          </cell>
          <cell r="M966">
            <v>0</v>
          </cell>
          <cell r="N966">
            <v>0</v>
          </cell>
          <cell r="O966">
            <v>0</v>
          </cell>
          <cell r="P966">
            <v>0</v>
          </cell>
          <cell r="Q966">
            <v>0</v>
          </cell>
          <cell r="R966">
            <v>0</v>
          </cell>
          <cell r="S966">
            <v>0</v>
          </cell>
          <cell r="T966">
            <v>0</v>
          </cell>
          <cell r="U966">
            <v>0</v>
          </cell>
          <cell r="V966">
            <v>0</v>
          </cell>
          <cell r="W966">
            <v>0</v>
          </cell>
          <cell r="X966">
            <v>0</v>
          </cell>
          <cell r="Y966">
            <v>0</v>
          </cell>
          <cell r="Z966">
            <v>0</v>
          </cell>
          <cell r="AA966">
            <v>0</v>
          </cell>
          <cell r="AB966">
            <v>0</v>
          </cell>
          <cell r="AC966">
            <v>0</v>
          </cell>
          <cell r="AD966">
            <v>0</v>
          </cell>
          <cell r="AE966">
            <v>0</v>
          </cell>
          <cell r="AF966">
            <v>0</v>
          </cell>
          <cell r="AG966">
            <v>0</v>
          </cell>
          <cell r="AH966">
            <v>0</v>
          </cell>
          <cell r="AI966">
            <v>0</v>
          </cell>
          <cell r="AJ966">
            <v>0</v>
          </cell>
          <cell r="AK966">
            <v>0</v>
          </cell>
          <cell r="AL966">
            <v>0</v>
          </cell>
          <cell r="AM966">
            <v>0</v>
          </cell>
          <cell r="AN966">
            <v>0</v>
          </cell>
          <cell r="AO966">
            <v>0</v>
          </cell>
          <cell r="AP966">
            <v>0</v>
          </cell>
          <cell r="AQ966">
            <v>0</v>
          </cell>
          <cell r="AR966">
            <v>0</v>
          </cell>
          <cell r="AS966">
            <v>0</v>
          </cell>
          <cell r="AT966">
            <v>0</v>
          </cell>
          <cell r="AU966">
            <v>0</v>
          </cell>
          <cell r="AV966">
            <v>0</v>
          </cell>
          <cell r="AW966">
            <v>0</v>
          </cell>
          <cell r="AX966">
            <v>0</v>
          </cell>
          <cell r="AY966">
            <v>0</v>
          </cell>
          <cell r="AZ966">
            <v>0</v>
          </cell>
          <cell r="BA966" t="str">
            <v>TDCTA</v>
          </cell>
        </row>
        <row r="967">
          <cell r="A967" t="str">
            <v>300</v>
          </cell>
          <cell r="B967" t="str">
            <v>Cargos Varios por Intereses</v>
          </cell>
          <cell r="C967">
            <v>0</v>
          </cell>
          <cell r="D967" t="str">
            <v>8165121</v>
          </cell>
          <cell r="E967">
            <v>-14348960</v>
          </cell>
          <cell r="F967">
            <v>-11603231</v>
          </cell>
          <cell r="G967">
            <v>0</v>
          </cell>
          <cell r="H967">
            <v>0</v>
          </cell>
          <cell r="I967">
            <v>0</v>
          </cell>
          <cell r="J967">
            <v>0</v>
          </cell>
          <cell r="K967">
            <v>0</v>
          </cell>
          <cell r="L967">
            <v>0</v>
          </cell>
          <cell r="M967">
            <v>0</v>
          </cell>
          <cell r="N967">
            <v>0</v>
          </cell>
          <cell r="O967">
            <v>0</v>
          </cell>
          <cell r="P967">
            <v>0</v>
          </cell>
          <cell r="Q967">
            <v>0</v>
          </cell>
          <cell r="R967">
            <v>0</v>
          </cell>
          <cell r="S967">
            <v>0</v>
          </cell>
          <cell r="T967">
            <v>0</v>
          </cell>
          <cell r="U967">
            <v>0</v>
          </cell>
          <cell r="V967">
            <v>0</v>
          </cell>
          <cell r="W967">
            <v>0</v>
          </cell>
          <cell r="X967">
            <v>0</v>
          </cell>
          <cell r="Y967">
            <v>0</v>
          </cell>
          <cell r="Z967">
            <v>0</v>
          </cell>
          <cell r="AA967">
            <v>0</v>
          </cell>
          <cell r="AB967">
            <v>0</v>
          </cell>
          <cell r="AC967">
            <v>0</v>
          </cell>
          <cell r="AD967">
            <v>0</v>
          </cell>
          <cell r="AE967">
            <v>0</v>
          </cell>
          <cell r="AF967">
            <v>0</v>
          </cell>
          <cell r="AG967">
            <v>0</v>
          </cell>
          <cell r="AH967">
            <v>0</v>
          </cell>
          <cell r="AI967">
            <v>0</v>
          </cell>
          <cell r="AJ967">
            <v>0</v>
          </cell>
          <cell r="AK967">
            <v>0</v>
          </cell>
          <cell r="AL967">
            <v>0</v>
          </cell>
          <cell r="AM967">
            <v>0</v>
          </cell>
          <cell r="AN967">
            <v>0</v>
          </cell>
          <cell r="AO967">
            <v>0</v>
          </cell>
          <cell r="AP967">
            <v>0</v>
          </cell>
          <cell r="AQ967">
            <v>0</v>
          </cell>
          <cell r="AR967">
            <v>0</v>
          </cell>
          <cell r="AS967">
            <v>0</v>
          </cell>
          <cell r="AT967">
            <v>0</v>
          </cell>
          <cell r="AU967">
            <v>0</v>
          </cell>
          <cell r="AV967">
            <v>0</v>
          </cell>
          <cell r="AW967">
            <v>0</v>
          </cell>
          <cell r="AX967">
            <v>0</v>
          </cell>
          <cell r="AY967">
            <v>0</v>
          </cell>
          <cell r="AZ967">
            <v>0</v>
          </cell>
          <cell r="BA967" t="str">
            <v>TECNO</v>
          </cell>
        </row>
        <row r="968">
          <cell r="A968" t="str">
            <v>300</v>
          </cell>
          <cell r="B968" t="str">
            <v>Cargos Varios por Intereses</v>
          </cell>
          <cell r="C968">
            <v>0</v>
          </cell>
          <cell r="D968" t="str">
            <v>8165123</v>
          </cell>
          <cell r="E968">
            <v>-222846674</v>
          </cell>
          <cell r="F968">
            <v>-205727114</v>
          </cell>
          <cell r="G968">
            <v>0</v>
          </cell>
          <cell r="H968">
            <v>0</v>
          </cell>
          <cell r="I968">
            <v>0</v>
          </cell>
          <cell r="J968">
            <v>0</v>
          </cell>
          <cell r="K968">
            <v>0</v>
          </cell>
          <cell r="L968">
            <v>0</v>
          </cell>
          <cell r="M968">
            <v>0</v>
          </cell>
          <cell r="N968">
            <v>0</v>
          </cell>
          <cell r="O968">
            <v>0</v>
          </cell>
          <cell r="P968">
            <v>0</v>
          </cell>
          <cell r="Q968">
            <v>0</v>
          </cell>
          <cell r="R968">
            <v>0</v>
          </cell>
          <cell r="S968">
            <v>0</v>
          </cell>
          <cell r="T968">
            <v>0</v>
          </cell>
          <cell r="U968">
            <v>0</v>
          </cell>
          <cell r="V968">
            <v>0</v>
          </cell>
          <cell r="W968">
            <v>0</v>
          </cell>
          <cell r="X968">
            <v>0</v>
          </cell>
          <cell r="Y968">
            <v>0</v>
          </cell>
          <cell r="Z968">
            <v>0</v>
          </cell>
          <cell r="AA968">
            <v>0</v>
          </cell>
          <cell r="AB968">
            <v>0</v>
          </cell>
          <cell r="AC968">
            <v>0</v>
          </cell>
          <cell r="AD968">
            <v>0</v>
          </cell>
          <cell r="AE968">
            <v>0</v>
          </cell>
          <cell r="AF968">
            <v>0</v>
          </cell>
          <cell r="AG968">
            <v>0</v>
          </cell>
          <cell r="AH968">
            <v>0</v>
          </cell>
          <cell r="AI968">
            <v>0</v>
          </cell>
          <cell r="AJ968">
            <v>0</v>
          </cell>
          <cell r="AK968">
            <v>0</v>
          </cell>
          <cell r="AL968">
            <v>0</v>
          </cell>
          <cell r="AM968">
            <v>0</v>
          </cell>
          <cell r="AN968">
            <v>0</v>
          </cell>
          <cell r="AO968">
            <v>0</v>
          </cell>
          <cell r="AP968">
            <v>0</v>
          </cell>
          <cell r="AQ968">
            <v>0</v>
          </cell>
          <cell r="AR968">
            <v>0</v>
          </cell>
          <cell r="AS968">
            <v>0</v>
          </cell>
          <cell r="AT968">
            <v>0</v>
          </cell>
          <cell r="AU968">
            <v>0</v>
          </cell>
          <cell r="AV968">
            <v>0</v>
          </cell>
          <cell r="AW968">
            <v>0</v>
          </cell>
          <cell r="AX968">
            <v>0</v>
          </cell>
          <cell r="AY968">
            <v>0</v>
          </cell>
          <cell r="AZ968">
            <v>0</v>
          </cell>
          <cell r="BA968" t="str">
            <v>EMPRE</v>
          </cell>
        </row>
        <row r="969">
          <cell r="A969" t="str">
            <v>300</v>
          </cell>
          <cell r="B969" t="str">
            <v>Cargos Varios por Intereses</v>
          </cell>
          <cell r="C969">
            <v>0</v>
          </cell>
          <cell r="D969" t="str">
            <v>8165123</v>
          </cell>
          <cell r="E969">
            <v>0</v>
          </cell>
          <cell r="F969">
            <v>0</v>
          </cell>
          <cell r="G969">
            <v>0</v>
          </cell>
          <cell r="H969">
            <v>0</v>
          </cell>
          <cell r="I969">
            <v>0</v>
          </cell>
          <cell r="J969">
            <v>0</v>
          </cell>
          <cell r="K969">
            <v>0</v>
          </cell>
          <cell r="L969">
            <v>0</v>
          </cell>
          <cell r="M969">
            <v>0</v>
          </cell>
          <cell r="N969">
            <v>0</v>
          </cell>
          <cell r="O969">
            <v>0</v>
          </cell>
          <cell r="P969">
            <v>0</v>
          </cell>
          <cell r="Q969">
            <v>0</v>
          </cell>
          <cell r="R969">
            <v>0</v>
          </cell>
          <cell r="S969">
            <v>0</v>
          </cell>
          <cell r="T969">
            <v>0</v>
          </cell>
          <cell r="U969">
            <v>0</v>
          </cell>
          <cell r="V969">
            <v>0</v>
          </cell>
          <cell r="W969">
            <v>0</v>
          </cell>
          <cell r="X969">
            <v>0</v>
          </cell>
          <cell r="Y969">
            <v>0</v>
          </cell>
          <cell r="Z969">
            <v>0</v>
          </cell>
          <cell r="AA969">
            <v>0</v>
          </cell>
          <cell r="AB969">
            <v>0</v>
          </cell>
          <cell r="AC969">
            <v>0</v>
          </cell>
          <cell r="AD969">
            <v>0</v>
          </cell>
          <cell r="AE969">
            <v>0</v>
          </cell>
          <cell r="AF969">
            <v>0</v>
          </cell>
          <cell r="AG969">
            <v>0</v>
          </cell>
          <cell r="AH969">
            <v>0</v>
          </cell>
          <cell r="AI969">
            <v>0</v>
          </cell>
          <cell r="AJ969">
            <v>0</v>
          </cell>
          <cell r="AK969">
            <v>0</v>
          </cell>
          <cell r="AL969">
            <v>0</v>
          </cell>
          <cell r="AM969">
            <v>0</v>
          </cell>
          <cell r="AN969">
            <v>0</v>
          </cell>
          <cell r="AO969">
            <v>0</v>
          </cell>
          <cell r="AP969">
            <v>0</v>
          </cell>
          <cell r="AQ969">
            <v>0</v>
          </cell>
          <cell r="AR969">
            <v>0</v>
          </cell>
          <cell r="AS969">
            <v>0</v>
          </cell>
          <cell r="AT969">
            <v>0</v>
          </cell>
          <cell r="AU969">
            <v>0</v>
          </cell>
          <cell r="AV969">
            <v>0</v>
          </cell>
          <cell r="AW969">
            <v>0</v>
          </cell>
          <cell r="AX969">
            <v>0</v>
          </cell>
          <cell r="AY969">
            <v>0</v>
          </cell>
          <cell r="AZ969">
            <v>0</v>
          </cell>
          <cell r="BA969" t="str">
            <v>TDATA</v>
          </cell>
        </row>
        <row r="970">
          <cell r="A970" t="str">
            <v>300</v>
          </cell>
          <cell r="B970" t="str">
            <v>Cargos Varios por Intereses</v>
          </cell>
          <cell r="C970">
            <v>0</v>
          </cell>
          <cell r="D970" t="str">
            <v>8165123</v>
          </cell>
          <cell r="E970">
            <v>-222846674</v>
          </cell>
          <cell r="F970">
            <v>-205727114</v>
          </cell>
          <cell r="G970">
            <v>0</v>
          </cell>
          <cell r="H970">
            <v>0</v>
          </cell>
          <cell r="I970">
            <v>0</v>
          </cell>
          <cell r="J970">
            <v>0</v>
          </cell>
          <cell r="K970">
            <v>0</v>
          </cell>
          <cell r="L970">
            <v>0</v>
          </cell>
          <cell r="M970">
            <v>0</v>
          </cell>
          <cell r="N970">
            <v>0</v>
          </cell>
          <cell r="O970">
            <v>0</v>
          </cell>
          <cell r="P970">
            <v>0</v>
          </cell>
          <cell r="Q970">
            <v>0</v>
          </cell>
          <cell r="R970">
            <v>0</v>
          </cell>
          <cell r="S970">
            <v>0</v>
          </cell>
          <cell r="T970">
            <v>0</v>
          </cell>
          <cell r="U970">
            <v>0</v>
          </cell>
          <cell r="V970">
            <v>0</v>
          </cell>
          <cell r="W970">
            <v>0</v>
          </cell>
          <cell r="X970">
            <v>0</v>
          </cell>
          <cell r="Y970">
            <v>0</v>
          </cell>
          <cell r="Z970">
            <v>0</v>
          </cell>
          <cell r="AA970">
            <v>0</v>
          </cell>
          <cell r="AB970">
            <v>0</v>
          </cell>
          <cell r="AC970">
            <v>0</v>
          </cell>
          <cell r="AD970">
            <v>0</v>
          </cell>
          <cell r="AE970">
            <v>0</v>
          </cell>
          <cell r="AF970">
            <v>0</v>
          </cell>
          <cell r="AG970">
            <v>0</v>
          </cell>
          <cell r="AH970">
            <v>0</v>
          </cell>
          <cell r="AI970">
            <v>0</v>
          </cell>
          <cell r="AJ970">
            <v>0</v>
          </cell>
          <cell r="AK970">
            <v>0</v>
          </cell>
          <cell r="AL970">
            <v>0</v>
          </cell>
          <cell r="AM970">
            <v>0</v>
          </cell>
          <cell r="AN970">
            <v>0</v>
          </cell>
          <cell r="AO970">
            <v>0</v>
          </cell>
          <cell r="AP970">
            <v>0</v>
          </cell>
          <cell r="AQ970">
            <v>0</v>
          </cell>
          <cell r="AR970">
            <v>0</v>
          </cell>
          <cell r="AS970">
            <v>0</v>
          </cell>
          <cell r="AT970">
            <v>0</v>
          </cell>
          <cell r="AU970">
            <v>0</v>
          </cell>
          <cell r="AV970">
            <v>0</v>
          </cell>
          <cell r="AW970">
            <v>0</v>
          </cell>
          <cell r="AX970">
            <v>0</v>
          </cell>
          <cell r="AY970">
            <v>0</v>
          </cell>
          <cell r="AZ970">
            <v>0</v>
          </cell>
          <cell r="BA970" t="str">
            <v>TEMPR</v>
          </cell>
        </row>
        <row r="971">
          <cell r="A971" t="str">
            <v>300</v>
          </cell>
          <cell r="B971" t="str">
            <v>Cargos Varios por Intereses</v>
          </cell>
          <cell r="C971">
            <v>0</v>
          </cell>
          <cell r="D971" t="str">
            <v>8610402</v>
          </cell>
          <cell r="E971">
            <v>0</v>
          </cell>
          <cell r="F971">
            <v>0</v>
          </cell>
          <cell r="G971">
            <v>0</v>
          </cell>
          <cell r="H971">
            <v>0</v>
          </cell>
          <cell r="I971">
            <v>0</v>
          </cell>
          <cell r="J971">
            <v>0</v>
          </cell>
          <cell r="K971">
            <v>0</v>
          </cell>
          <cell r="L971">
            <v>0</v>
          </cell>
          <cell r="M971">
            <v>0</v>
          </cell>
          <cell r="N971">
            <v>0</v>
          </cell>
          <cell r="O971">
            <v>0</v>
          </cell>
          <cell r="P971">
            <v>0</v>
          </cell>
          <cell r="Q971">
            <v>0</v>
          </cell>
          <cell r="R971">
            <v>0</v>
          </cell>
          <cell r="S971">
            <v>0</v>
          </cell>
          <cell r="T971">
            <v>0</v>
          </cell>
          <cell r="U971">
            <v>0</v>
          </cell>
          <cell r="V971">
            <v>0</v>
          </cell>
          <cell r="W971">
            <v>0</v>
          </cell>
          <cell r="X971">
            <v>0</v>
          </cell>
          <cell r="Y971">
            <v>0</v>
          </cell>
          <cell r="Z971">
            <v>0</v>
          </cell>
          <cell r="AA971">
            <v>0</v>
          </cell>
          <cell r="AB971">
            <v>0</v>
          </cell>
          <cell r="AC971">
            <v>0</v>
          </cell>
          <cell r="AD971">
            <v>0</v>
          </cell>
          <cell r="AE971">
            <v>0</v>
          </cell>
          <cell r="AF971">
            <v>0</v>
          </cell>
          <cell r="AG971">
            <v>0</v>
          </cell>
          <cell r="AH971">
            <v>0</v>
          </cell>
          <cell r="AI971">
            <v>0</v>
          </cell>
          <cell r="AJ971">
            <v>0</v>
          </cell>
          <cell r="AK971">
            <v>0</v>
          </cell>
          <cell r="AL971">
            <v>0</v>
          </cell>
          <cell r="AM971">
            <v>0</v>
          </cell>
          <cell r="AN971">
            <v>0</v>
          </cell>
          <cell r="AO971">
            <v>0</v>
          </cell>
          <cell r="AP971">
            <v>0</v>
          </cell>
          <cell r="AQ971">
            <v>0</v>
          </cell>
          <cell r="AR971">
            <v>0</v>
          </cell>
          <cell r="AS971">
            <v>0</v>
          </cell>
          <cell r="AT971">
            <v>0</v>
          </cell>
          <cell r="AU971">
            <v>0</v>
          </cell>
          <cell r="AV971">
            <v>0</v>
          </cell>
          <cell r="AW971">
            <v>0</v>
          </cell>
          <cell r="AX971">
            <v>0</v>
          </cell>
          <cell r="AY971">
            <v>0</v>
          </cell>
          <cell r="AZ971">
            <v>0</v>
          </cell>
          <cell r="BA971" t="str">
            <v>EMPRE</v>
          </cell>
        </row>
        <row r="972">
          <cell r="A972" t="str">
            <v>300</v>
          </cell>
          <cell r="B972" t="str">
            <v>Cargos Varios por Intereses</v>
          </cell>
          <cell r="C972">
            <v>0</v>
          </cell>
          <cell r="D972" t="str">
            <v>8610402</v>
          </cell>
          <cell r="E972">
            <v>0</v>
          </cell>
          <cell r="F972">
            <v>0</v>
          </cell>
          <cell r="G972">
            <v>0</v>
          </cell>
          <cell r="H972">
            <v>0</v>
          </cell>
          <cell r="I972">
            <v>0</v>
          </cell>
          <cell r="J972">
            <v>0</v>
          </cell>
          <cell r="K972">
            <v>0</v>
          </cell>
          <cell r="L972">
            <v>0</v>
          </cell>
          <cell r="M972">
            <v>0</v>
          </cell>
          <cell r="N972">
            <v>0</v>
          </cell>
          <cell r="O972">
            <v>0</v>
          </cell>
          <cell r="P972">
            <v>0</v>
          </cell>
          <cell r="Q972">
            <v>0</v>
          </cell>
          <cell r="R972">
            <v>0</v>
          </cell>
          <cell r="S972">
            <v>0</v>
          </cell>
          <cell r="T972">
            <v>0</v>
          </cell>
          <cell r="U972">
            <v>0</v>
          </cell>
          <cell r="V972">
            <v>0</v>
          </cell>
          <cell r="W972">
            <v>0</v>
          </cell>
          <cell r="X972">
            <v>0</v>
          </cell>
          <cell r="Y972">
            <v>0</v>
          </cell>
          <cell r="Z972">
            <v>0</v>
          </cell>
          <cell r="AA972">
            <v>0</v>
          </cell>
          <cell r="AB972">
            <v>0</v>
          </cell>
          <cell r="AC972">
            <v>0</v>
          </cell>
          <cell r="AD972">
            <v>0</v>
          </cell>
          <cell r="AE972">
            <v>0</v>
          </cell>
          <cell r="AF972">
            <v>0</v>
          </cell>
          <cell r="AG972">
            <v>0</v>
          </cell>
          <cell r="AH972">
            <v>0</v>
          </cell>
          <cell r="AI972">
            <v>0</v>
          </cell>
          <cell r="AJ972">
            <v>0</v>
          </cell>
          <cell r="AK972">
            <v>0</v>
          </cell>
          <cell r="AL972">
            <v>0</v>
          </cell>
          <cell r="AM972">
            <v>0</v>
          </cell>
          <cell r="AN972">
            <v>0</v>
          </cell>
          <cell r="AO972">
            <v>0</v>
          </cell>
          <cell r="AP972">
            <v>0</v>
          </cell>
          <cell r="AQ972">
            <v>0</v>
          </cell>
          <cell r="AR972">
            <v>0</v>
          </cell>
          <cell r="AS972">
            <v>0</v>
          </cell>
          <cell r="AT972">
            <v>0</v>
          </cell>
          <cell r="AU972">
            <v>0</v>
          </cell>
          <cell r="AV972">
            <v>0</v>
          </cell>
          <cell r="AW972">
            <v>0</v>
          </cell>
          <cell r="AX972">
            <v>0</v>
          </cell>
          <cell r="AY972">
            <v>0</v>
          </cell>
          <cell r="AZ972">
            <v>0</v>
          </cell>
          <cell r="BA972" t="str">
            <v>TDATA</v>
          </cell>
        </row>
        <row r="973">
          <cell r="A973" t="str">
            <v>300</v>
          </cell>
          <cell r="B973" t="str">
            <v>Cargos Varios por Intereses</v>
          </cell>
          <cell r="C973">
            <v>0</v>
          </cell>
          <cell r="D973" t="str">
            <v>8610403</v>
          </cell>
          <cell r="E973">
            <v>0</v>
          </cell>
          <cell r="F973">
            <v>0</v>
          </cell>
          <cell r="G973">
            <v>0</v>
          </cell>
          <cell r="H973">
            <v>0</v>
          </cell>
          <cell r="I973">
            <v>0</v>
          </cell>
          <cell r="J973">
            <v>0</v>
          </cell>
          <cell r="K973">
            <v>0</v>
          </cell>
          <cell r="L973">
            <v>0</v>
          </cell>
          <cell r="M973">
            <v>0</v>
          </cell>
          <cell r="N973">
            <v>0</v>
          </cell>
          <cell r="O973">
            <v>0</v>
          </cell>
          <cell r="P973">
            <v>0</v>
          </cell>
          <cell r="Q973">
            <v>0</v>
          </cell>
          <cell r="R973">
            <v>0</v>
          </cell>
          <cell r="S973">
            <v>0</v>
          </cell>
          <cell r="T973">
            <v>0</v>
          </cell>
          <cell r="U973">
            <v>0</v>
          </cell>
          <cell r="V973">
            <v>0</v>
          </cell>
          <cell r="W973">
            <v>0</v>
          </cell>
          <cell r="X973">
            <v>0</v>
          </cell>
          <cell r="Y973">
            <v>0</v>
          </cell>
          <cell r="Z973">
            <v>0</v>
          </cell>
          <cell r="AA973">
            <v>0</v>
          </cell>
          <cell r="AB973">
            <v>0</v>
          </cell>
          <cell r="AC973">
            <v>0</v>
          </cell>
          <cell r="AD973">
            <v>0</v>
          </cell>
          <cell r="AE973">
            <v>0</v>
          </cell>
          <cell r="AF973">
            <v>0</v>
          </cell>
          <cell r="AG973">
            <v>0</v>
          </cell>
          <cell r="AH973">
            <v>0</v>
          </cell>
          <cell r="AI973">
            <v>0</v>
          </cell>
          <cell r="AJ973">
            <v>0</v>
          </cell>
          <cell r="AK973">
            <v>0</v>
          </cell>
          <cell r="AL973">
            <v>0</v>
          </cell>
          <cell r="AM973">
            <v>0</v>
          </cell>
          <cell r="AN973">
            <v>0</v>
          </cell>
          <cell r="AO973">
            <v>0</v>
          </cell>
          <cell r="AP973">
            <v>0</v>
          </cell>
          <cell r="AQ973">
            <v>0</v>
          </cell>
          <cell r="AR973">
            <v>0</v>
          </cell>
          <cell r="AS973">
            <v>0</v>
          </cell>
          <cell r="AT973">
            <v>0</v>
          </cell>
          <cell r="AU973">
            <v>0</v>
          </cell>
          <cell r="AV973">
            <v>0</v>
          </cell>
          <cell r="AW973">
            <v>0</v>
          </cell>
          <cell r="AX973">
            <v>0</v>
          </cell>
          <cell r="AY973">
            <v>0</v>
          </cell>
          <cell r="AZ973">
            <v>0</v>
          </cell>
          <cell r="BA973" t="str">
            <v>EMPRE</v>
          </cell>
        </row>
        <row r="974">
          <cell r="A974" t="str">
            <v>300</v>
          </cell>
          <cell r="B974" t="str">
            <v>Cargos Varios por Intereses</v>
          </cell>
          <cell r="C974">
            <v>0</v>
          </cell>
          <cell r="D974" t="str">
            <v>8610403</v>
          </cell>
          <cell r="E974">
            <v>0</v>
          </cell>
          <cell r="F974">
            <v>0</v>
          </cell>
          <cell r="G974">
            <v>0</v>
          </cell>
          <cell r="H974">
            <v>0</v>
          </cell>
          <cell r="I974">
            <v>0</v>
          </cell>
          <cell r="J974">
            <v>0</v>
          </cell>
          <cell r="K974">
            <v>0</v>
          </cell>
          <cell r="L974">
            <v>0</v>
          </cell>
          <cell r="M974">
            <v>0</v>
          </cell>
          <cell r="N974">
            <v>0</v>
          </cell>
          <cell r="O974">
            <v>0</v>
          </cell>
          <cell r="P974">
            <v>0</v>
          </cell>
          <cell r="Q974">
            <v>0</v>
          </cell>
          <cell r="R974">
            <v>0</v>
          </cell>
          <cell r="S974">
            <v>0</v>
          </cell>
          <cell r="T974">
            <v>0</v>
          </cell>
          <cell r="U974">
            <v>0</v>
          </cell>
          <cell r="V974">
            <v>0</v>
          </cell>
          <cell r="W974">
            <v>0</v>
          </cell>
          <cell r="X974">
            <v>0</v>
          </cell>
          <cell r="Y974">
            <v>0</v>
          </cell>
          <cell r="Z974">
            <v>0</v>
          </cell>
          <cell r="AA974">
            <v>0</v>
          </cell>
          <cell r="AB974">
            <v>0</v>
          </cell>
          <cell r="AC974">
            <v>-20069000</v>
          </cell>
          <cell r="AD974">
            <v>-20069000</v>
          </cell>
          <cell r="AE974">
            <v>-20069000</v>
          </cell>
          <cell r="AF974">
            <v>-20069000</v>
          </cell>
          <cell r="AG974">
            <v>-20069000</v>
          </cell>
          <cell r="AH974">
            <v>-20069000</v>
          </cell>
          <cell r="AI974">
            <v>-20069000</v>
          </cell>
          <cell r="AJ974">
            <v>-20069000</v>
          </cell>
          <cell r="AK974">
            <v>-20069000</v>
          </cell>
          <cell r="AL974">
            <v>-20069000</v>
          </cell>
          <cell r="AM974">
            <v>-20069000</v>
          </cell>
          <cell r="AN974">
            <v>-20069000</v>
          </cell>
          <cell r="AO974">
            <v>0</v>
          </cell>
          <cell r="AP974">
            <v>0</v>
          </cell>
          <cell r="AQ974">
            <v>0</v>
          </cell>
          <cell r="AR974">
            <v>0</v>
          </cell>
          <cell r="AS974">
            <v>0</v>
          </cell>
          <cell r="AT974">
            <v>0</v>
          </cell>
          <cell r="AU974">
            <v>0</v>
          </cell>
          <cell r="AV974">
            <v>0</v>
          </cell>
          <cell r="AW974">
            <v>0</v>
          </cell>
          <cell r="AX974">
            <v>0</v>
          </cell>
          <cell r="AY974">
            <v>0</v>
          </cell>
          <cell r="AZ974">
            <v>0</v>
          </cell>
          <cell r="BA974" t="str">
            <v>TDATA</v>
          </cell>
        </row>
        <row r="975">
          <cell r="A975" t="str">
            <v>300</v>
          </cell>
          <cell r="B975" t="str">
            <v>Cargos Varios por Intereses</v>
          </cell>
          <cell r="C975">
            <v>0</v>
          </cell>
          <cell r="D975" t="str">
            <v>8611000</v>
          </cell>
          <cell r="E975">
            <v>-36959780</v>
          </cell>
          <cell r="F975">
            <v>-34396730</v>
          </cell>
          <cell r="G975">
            <v>0</v>
          </cell>
          <cell r="H975">
            <v>0</v>
          </cell>
          <cell r="I975">
            <v>0</v>
          </cell>
          <cell r="J975">
            <v>0</v>
          </cell>
          <cell r="K975">
            <v>0</v>
          </cell>
          <cell r="L975">
            <v>0</v>
          </cell>
          <cell r="M975">
            <v>0</v>
          </cell>
          <cell r="N975">
            <v>0</v>
          </cell>
          <cell r="O975">
            <v>0</v>
          </cell>
          <cell r="P975">
            <v>0</v>
          </cell>
          <cell r="Q975">
            <v>0</v>
          </cell>
          <cell r="R975">
            <v>0</v>
          </cell>
          <cell r="S975">
            <v>0</v>
          </cell>
          <cell r="T975">
            <v>0</v>
          </cell>
          <cell r="U975">
            <v>0</v>
          </cell>
          <cell r="V975">
            <v>0</v>
          </cell>
          <cell r="W975">
            <v>0</v>
          </cell>
          <cell r="X975">
            <v>0</v>
          </cell>
          <cell r="Y975">
            <v>0</v>
          </cell>
          <cell r="Z975">
            <v>0</v>
          </cell>
          <cell r="AA975">
            <v>0</v>
          </cell>
          <cell r="AB975">
            <v>0</v>
          </cell>
          <cell r="AC975">
            <v>0</v>
          </cell>
          <cell r="AD975">
            <v>0</v>
          </cell>
          <cell r="AE975">
            <v>0</v>
          </cell>
          <cell r="AF975">
            <v>0</v>
          </cell>
          <cell r="AG975">
            <v>0</v>
          </cell>
          <cell r="AH975">
            <v>0</v>
          </cell>
          <cell r="AI975">
            <v>0</v>
          </cell>
          <cell r="AJ975">
            <v>0</v>
          </cell>
          <cell r="AK975">
            <v>0</v>
          </cell>
          <cell r="AL975">
            <v>0</v>
          </cell>
          <cell r="AM975">
            <v>0</v>
          </cell>
          <cell r="AN975">
            <v>0</v>
          </cell>
          <cell r="AO975">
            <v>0</v>
          </cell>
          <cell r="AP975">
            <v>0</v>
          </cell>
          <cell r="AQ975">
            <v>0</v>
          </cell>
          <cell r="AR975">
            <v>0</v>
          </cell>
          <cell r="AS975">
            <v>0</v>
          </cell>
          <cell r="AT975">
            <v>0</v>
          </cell>
          <cell r="AU975">
            <v>0</v>
          </cell>
          <cell r="AV975">
            <v>0</v>
          </cell>
          <cell r="AW975">
            <v>0</v>
          </cell>
          <cell r="AX975">
            <v>0</v>
          </cell>
          <cell r="AY975">
            <v>0</v>
          </cell>
          <cell r="AZ975">
            <v>0</v>
          </cell>
          <cell r="BA975" t="str">
            <v>EMPRE</v>
          </cell>
        </row>
        <row r="976">
          <cell r="A976" t="str">
            <v>300</v>
          </cell>
          <cell r="B976" t="str">
            <v>Cargos Varios por Intereses</v>
          </cell>
          <cell r="C976">
            <v>0</v>
          </cell>
          <cell r="D976" t="str">
            <v>8611000</v>
          </cell>
          <cell r="E976">
            <v>0</v>
          </cell>
          <cell r="F976">
            <v>0</v>
          </cell>
          <cell r="G976">
            <v>0</v>
          </cell>
          <cell r="H976">
            <v>0</v>
          </cell>
          <cell r="I976">
            <v>0</v>
          </cell>
          <cell r="J976">
            <v>0</v>
          </cell>
          <cell r="K976">
            <v>0</v>
          </cell>
          <cell r="L976">
            <v>0</v>
          </cell>
          <cell r="M976">
            <v>0</v>
          </cell>
          <cell r="N976">
            <v>0</v>
          </cell>
          <cell r="O976">
            <v>0</v>
          </cell>
          <cell r="P976">
            <v>0</v>
          </cell>
          <cell r="Q976">
            <v>0</v>
          </cell>
          <cell r="R976">
            <v>0</v>
          </cell>
          <cell r="S976">
            <v>0</v>
          </cell>
          <cell r="T976">
            <v>0</v>
          </cell>
          <cell r="U976">
            <v>0</v>
          </cell>
          <cell r="V976">
            <v>0</v>
          </cell>
          <cell r="W976">
            <v>0</v>
          </cell>
          <cell r="X976">
            <v>0</v>
          </cell>
          <cell r="Y976">
            <v>0</v>
          </cell>
          <cell r="Z976">
            <v>0</v>
          </cell>
          <cell r="AA976">
            <v>0</v>
          </cell>
          <cell r="AB976">
            <v>0</v>
          </cell>
          <cell r="AC976">
            <v>0</v>
          </cell>
          <cell r="AD976">
            <v>0</v>
          </cell>
          <cell r="AE976">
            <v>0</v>
          </cell>
          <cell r="AF976">
            <v>0</v>
          </cell>
          <cell r="AG976">
            <v>0</v>
          </cell>
          <cell r="AH976">
            <v>0</v>
          </cell>
          <cell r="AI976">
            <v>0</v>
          </cell>
          <cell r="AJ976">
            <v>0</v>
          </cell>
          <cell r="AK976">
            <v>0</v>
          </cell>
          <cell r="AL976">
            <v>0</v>
          </cell>
          <cell r="AM976">
            <v>0</v>
          </cell>
          <cell r="AN976">
            <v>0</v>
          </cell>
          <cell r="AO976">
            <v>0</v>
          </cell>
          <cell r="AP976">
            <v>0</v>
          </cell>
          <cell r="AQ976">
            <v>0</v>
          </cell>
          <cell r="AR976">
            <v>0</v>
          </cell>
          <cell r="AS976">
            <v>0</v>
          </cell>
          <cell r="AT976">
            <v>0</v>
          </cell>
          <cell r="AU976">
            <v>0</v>
          </cell>
          <cell r="AV976">
            <v>0</v>
          </cell>
          <cell r="AW976">
            <v>0</v>
          </cell>
          <cell r="AX976">
            <v>0</v>
          </cell>
          <cell r="AY976">
            <v>0</v>
          </cell>
          <cell r="AZ976">
            <v>-135738</v>
          </cell>
          <cell r="BA976" t="str">
            <v>TDATA</v>
          </cell>
        </row>
        <row r="977">
          <cell r="A977" t="str">
            <v>300</v>
          </cell>
          <cell r="B977" t="str">
            <v>Cargos Varios por Intereses</v>
          </cell>
          <cell r="C977">
            <v>0</v>
          </cell>
          <cell r="D977" t="str">
            <v>8671050</v>
          </cell>
          <cell r="E977">
            <v>0</v>
          </cell>
          <cell r="F977">
            <v>0</v>
          </cell>
          <cell r="G977">
            <v>0</v>
          </cell>
          <cell r="H977">
            <v>0</v>
          </cell>
          <cell r="I977">
            <v>0</v>
          </cell>
          <cell r="J977">
            <v>0</v>
          </cell>
          <cell r="K977">
            <v>0</v>
          </cell>
          <cell r="L977">
            <v>0</v>
          </cell>
          <cell r="M977">
            <v>0</v>
          </cell>
          <cell r="N977">
            <v>0</v>
          </cell>
          <cell r="O977">
            <v>0</v>
          </cell>
          <cell r="P977">
            <v>0</v>
          </cell>
          <cell r="Q977">
            <v>0</v>
          </cell>
          <cell r="R977">
            <v>0</v>
          </cell>
          <cell r="S977">
            <v>0</v>
          </cell>
          <cell r="T977">
            <v>0</v>
          </cell>
          <cell r="U977">
            <v>0</v>
          </cell>
          <cell r="V977">
            <v>0</v>
          </cell>
          <cell r="W977">
            <v>0</v>
          </cell>
          <cell r="X977">
            <v>0</v>
          </cell>
          <cell r="Y977">
            <v>0</v>
          </cell>
          <cell r="Z977">
            <v>0</v>
          </cell>
          <cell r="AA977">
            <v>0</v>
          </cell>
          <cell r="AB977">
            <v>0</v>
          </cell>
          <cell r="AC977">
            <v>0</v>
          </cell>
          <cell r="AD977">
            <v>0</v>
          </cell>
          <cell r="AE977">
            <v>0</v>
          </cell>
          <cell r="AF977">
            <v>0</v>
          </cell>
          <cell r="AG977">
            <v>0</v>
          </cell>
          <cell r="AH977">
            <v>0</v>
          </cell>
          <cell r="AI977">
            <v>0</v>
          </cell>
          <cell r="AJ977">
            <v>0</v>
          </cell>
          <cell r="AK977">
            <v>0</v>
          </cell>
          <cell r="AL977">
            <v>0</v>
          </cell>
          <cell r="AM977">
            <v>0</v>
          </cell>
          <cell r="AN977">
            <v>0</v>
          </cell>
          <cell r="AO977">
            <v>-17942884</v>
          </cell>
          <cell r="AP977">
            <v>-37689154</v>
          </cell>
          <cell r="AQ977">
            <v>-20846282</v>
          </cell>
          <cell r="AR977">
            <v>-4096848</v>
          </cell>
          <cell r="AS977">
            <v>0</v>
          </cell>
          <cell r="AT977">
            <v>0</v>
          </cell>
          <cell r="AU977">
            <v>80575168</v>
          </cell>
          <cell r="AV977">
            <v>-80575168</v>
          </cell>
          <cell r="AW977">
            <v>80575168</v>
          </cell>
          <cell r="AX977">
            <v>-80575168</v>
          </cell>
          <cell r="AY977">
            <v>0</v>
          </cell>
          <cell r="AZ977">
            <v>0</v>
          </cell>
          <cell r="BA977" t="str">
            <v>TDATA</v>
          </cell>
        </row>
        <row r="978">
          <cell r="A978" t="str">
            <v>300</v>
          </cell>
          <cell r="B978" t="str">
            <v>Cargos Varios por Intereses</v>
          </cell>
          <cell r="C978" t="str">
            <v>INTERESES CON EMPRESAS RELACIO</v>
          </cell>
          <cell r="D978" t="str">
            <v>8610501</v>
          </cell>
          <cell r="E978">
            <v>-295512</v>
          </cell>
          <cell r="F978">
            <v>295512</v>
          </cell>
          <cell r="G978">
            <v>0</v>
          </cell>
          <cell r="H978">
            <v>0</v>
          </cell>
          <cell r="I978">
            <v>0</v>
          </cell>
          <cell r="J978">
            <v>0</v>
          </cell>
          <cell r="K978">
            <v>0</v>
          </cell>
          <cell r="L978">
            <v>0</v>
          </cell>
          <cell r="M978">
            <v>0</v>
          </cell>
          <cell r="N978">
            <v>0</v>
          </cell>
          <cell r="O978">
            <v>0</v>
          </cell>
          <cell r="P978">
            <v>0</v>
          </cell>
          <cell r="Q978">
            <v>0</v>
          </cell>
          <cell r="R978">
            <v>0</v>
          </cell>
          <cell r="S978">
            <v>0</v>
          </cell>
          <cell r="T978">
            <v>0</v>
          </cell>
          <cell r="U978">
            <v>0</v>
          </cell>
          <cell r="V978">
            <v>0</v>
          </cell>
          <cell r="W978">
            <v>0</v>
          </cell>
          <cell r="X978">
            <v>0</v>
          </cell>
          <cell r="Y978">
            <v>0</v>
          </cell>
          <cell r="Z978">
            <v>0</v>
          </cell>
          <cell r="AA978">
            <v>0</v>
          </cell>
          <cell r="AB978">
            <v>0</v>
          </cell>
          <cell r="AC978">
            <v>0</v>
          </cell>
          <cell r="AD978">
            <v>0</v>
          </cell>
          <cell r="AE978">
            <v>0</v>
          </cell>
          <cell r="AF978">
            <v>0</v>
          </cell>
          <cell r="AG978">
            <v>0</v>
          </cell>
          <cell r="AH978">
            <v>0</v>
          </cell>
          <cell r="AI978">
            <v>0</v>
          </cell>
          <cell r="AJ978">
            <v>0</v>
          </cell>
          <cell r="AK978">
            <v>0</v>
          </cell>
          <cell r="AL978">
            <v>0</v>
          </cell>
          <cell r="AM978">
            <v>0</v>
          </cell>
          <cell r="AN978">
            <v>0</v>
          </cell>
          <cell r="AO978">
            <v>0</v>
          </cell>
          <cell r="AP978">
            <v>0</v>
          </cell>
          <cell r="AQ978">
            <v>0</v>
          </cell>
          <cell r="AR978">
            <v>0</v>
          </cell>
          <cell r="AS978">
            <v>0</v>
          </cell>
          <cell r="AT978">
            <v>0</v>
          </cell>
          <cell r="AU978">
            <v>0</v>
          </cell>
          <cell r="AV978">
            <v>0</v>
          </cell>
          <cell r="AW978">
            <v>0</v>
          </cell>
          <cell r="AX978">
            <v>-9598672</v>
          </cell>
          <cell r="AY978">
            <v>-1684734</v>
          </cell>
          <cell r="AZ978">
            <v>0</v>
          </cell>
          <cell r="BA978" t="str">
            <v>INFOE</v>
          </cell>
        </row>
        <row r="979">
          <cell r="A979" t="str">
            <v>300</v>
          </cell>
          <cell r="B979" t="str">
            <v>Cargos Varios por Intereses</v>
          </cell>
          <cell r="C979" t="str">
            <v>INTERESES POR LEASING ,  CTCSA</v>
          </cell>
          <cell r="D979" t="str">
            <v>8310301</v>
          </cell>
          <cell r="E979">
            <v>0</v>
          </cell>
          <cell r="F979">
            <v>0</v>
          </cell>
          <cell r="G979">
            <v>0</v>
          </cell>
          <cell r="H979">
            <v>0</v>
          </cell>
          <cell r="I979">
            <v>0</v>
          </cell>
          <cell r="J979">
            <v>0</v>
          </cell>
          <cell r="K979">
            <v>0</v>
          </cell>
          <cell r="L979">
            <v>0</v>
          </cell>
          <cell r="M979">
            <v>0</v>
          </cell>
          <cell r="N979">
            <v>0</v>
          </cell>
          <cell r="O979">
            <v>0</v>
          </cell>
          <cell r="P979">
            <v>0</v>
          </cell>
          <cell r="Q979">
            <v>0</v>
          </cell>
          <cell r="R979">
            <v>0</v>
          </cell>
          <cell r="S979">
            <v>0</v>
          </cell>
          <cell r="T979">
            <v>0</v>
          </cell>
          <cell r="U979">
            <v>0</v>
          </cell>
          <cell r="V979">
            <v>0</v>
          </cell>
          <cell r="W979">
            <v>0</v>
          </cell>
          <cell r="X979">
            <v>0</v>
          </cell>
          <cell r="Y979">
            <v>0</v>
          </cell>
          <cell r="Z979">
            <v>0</v>
          </cell>
          <cell r="AA979">
            <v>0</v>
          </cell>
          <cell r="AB979">
            <v>0</v>
          </cell>
          <cell r="AC979">
            <v>0</v>
          </cell>
          <cell r="AD979">
            <v>0</v>
          </cell>
          <cell r="AE979">
            <v>0</v>
          </cell>
          <cell r="AF979">
            <v>0</v>
          </cell>
          <cell r="AG979">
            <v>0</v>
          </cell>
          <cell r="AH979">
            <v>0</v>
          </cell>
          <cell r="AI979">
            <v>0</v>
          </cell>
          <cell r="AJ979">
            <v>0</v>
          </cell>
          <cell r="AK979">
            <v>0</v>
          </cell>
          <cell r="AL979">
            <v>0</v>
          </cell>
          <cell r="AM979">
            <v>0</v>
          </cell>
          <cell r="AN979">
            <v>0</v>
          </cell>
          <cell r="AO979">
            <v>-80950</v>
          </cell>
          <cell r="AP979">
            <v>-61110</v>
          </cell>
          <cell r="AQ979">
            <v>-63886</v>
          </cell>
          <cell r="AR979">
            <v>0</v>
          </cell>
          <cell r="AS979">
            <v>0</v>
          </cell>
          <cell r="AT979">
            <v>0</v>
          </cell>
          <cell r="AU979">
            <v>0</v>
          </cell>
          <cell r="AV979">
            <v>0</v>
          </cell>
          <cell r="AW979">
            <v>0</v>
          </cell>
          <cell r="AX979">
            <v>0</v>
          </cell>
          <cell r="AY979">
            <v>0</v>
          </cell>
          <cell r="AZ979">
            <v>0</v>
          </cell>
          <cell r="BA979" t="str">
            <v>INFOE</v>
          </cell>
        </row>
        <row r="980">
          <cell r="A980" t="str">
            <v>300</v>
          </cell>
          <cell r="B980" t="str">
            <v>Cargos Varios por Intereses</v>
          </cell>
          <cell r="C980" t="str">
            <v>OTROS EGRESOS POR INT. CON BAN</v>
          </cell>
          <cell r="D980" t="str">
            <v>8611001</v>
          </cell>
          <cell r="E980">
            <v>0</v>
          </cell>
          <cell r="F980">
            <v>0</v>
          </cell>
          <cell r="G980">
            <v>0</v>
          </cell>
          <cell r="H980">
            <v>0</v>
          </cell>
          <cell r="I980">
            <v>0</v>
          </cell>
          <cell r="J980">
            <v>0</v>
          </cell>
          <cell r="K980">
            <v>0</v>
          </cell>
          <cell r="L980">
            <v>0</v>
          </cell>
          <cell r="M980">
            <v>0</v>
          </cell>
          <cell r="N980">
            <v>0</v>
          </cell>
          <cell r="O980">
            <v>0</v>
          </cell>
          <cell r="P980">
            <v>0</v>
          </cell>
          <cell r="Q980">
            <v>0</v>
          </cell>
          <cell r="R980">
            <v>0</v>
          </cell>
          <cell r="S980">
            <v>0</v>
          </cell>
          <cell r="T980">
            <v>0</v>
          </cell>
          <cell r="U980">
            <v>0</v>
          </cell>
          <cell r="V980">
            <v>0</v>
          </cell>
          <cell r="W980">
            <v>0</v>
          </cell>
          <cell r="X980">
            <v>0</v>
          </cell>
          <cell r="Y980">
            <v>0</v>
          </cell>
          <cell r="Z980">
            <v>0</v>
          </cell>
          <cell r="AA980">
            <v>0</v>
          </cell>
          <cell r="AB980">
            <v>0</v>
          </cell>
          <cell r="AC980">
            <v>0</v>
          </cell>
          <cell r="AD980">
            <v>0</v>
          </cell>
          <cell r="AE980">
            <v>0</v>
          </cell>
          <cell r="AF980">
            <v>0</v>
          </cell>
          <cell r="AG980">
            <v>0</v>
          </cell>
          <cell r="AH980">
            <v>0</v>
          </cell>
          <cell r="AI980">
            <v>0</v>
          </cell>
          <cell r="AJ980">
            <v>0</v>
          </cell>
          <cell r="AK980">
            <v>0</v>
          </cell>
          <cell r="AL980">
            <v>0</v>
          </cell>
          <cell r="AM980">
            <v>0</v>
          </cell>
          <cell r="AN980">
            <v>0</v>
          </cell>
          <cell r="AO980">
            <v>-2245892</v>
          </cell>
          <cell r="AP980">
            <v>-1668570</v>
          </cell>
          <cell r="AQ980">
            <v>-966734</v>
          </cell>
          <cell r="AR980">
            <v>-2126730</v>
          </cell>
          <cell r="AS980">
            <v>-2613690</v>
          </cell>
          <cell r="AT980">
            <v>0</v>
          </cell>
          <cell r="AU980">
            <v>-1096400</v>
          </cell>
          <cell r="AV980">
            <v>0</v>
          </cell>
          <cell r="AW980">
            <v>0</v>
          </cell>
          <cell r="AX980">
            <v>-1169242</v>
          </cell>
          <cell r="AY980">
            <v>-2025044</v>
          </cell>
          <cell r="AZ980">
            <v>0</v>
          </cell>
          <cell r="BA980" t="str">
            <v>INFOE</v>
          </cell>
        </row>
        <row r="981">
          <cell r="A981" t="str">
            <v>300</v>
          </cell>
          <cell r="B981" t="str">
            <v>Cargos Varios por Intereses</v>
          </cell>
          <cell r="C981" t="str">
            <v>OTROS EGRESOS POR INT. CON BAN</v>
          </cell>
          <cell r="D981" t="str">
            <v>8611001</v>
          </cell>
          <cell r="E981">
            <v>0</v>
          </cell>
          <cell r="F981">
            <v>0</v>
          </cell>
          <cell r="G981">
            <v>0</v>
          </cell>
          <cell r="H981">
            <v>0</v>
          </cell>
          <cell r="I981">
            <v>0</v>
          </cell>
          <cell r="J981">
            <v>0</v>
          </cell>
          <cell r="K981">
            <v>0</v>
          </cell>
          <cell r="L981">
            <v>0</v>
          </cell>
          <cell r="M981">
            <v>0</v>
          </cell>
          <cell r="N981">
            <v>0</v>
          </cell>
          <cell r="O981">
            <v>0</v>
          </cell>
          <cell r="P981">
            <v>0</v>
          </cell>
          <cell r="Q981">
            <v>0</v>
          </cell>
          <cell r="R981">
            <v>0</v>
          </cell>
          <cell r="S981">
            <v>0</v>
          </cell>
          <cell r="T981">
            <v>0</v>
          </cell>
          <cell r="U981">
            <v>0</v>
          </cell>
          <cell r="V981">
            <v>0</v>
          </cell>
          <cell r="W981">
            <v>0</v>
          </cell>
          <cell r="X981">
            <v>0</v>
          </cell>
          <cell r="Y981">
            <v>0</v>
          </cell>
          <cell r="Z981">
            <v>0</v>
          </cell>
          <cell r="AA981">
            <v>0</v>
          </cell>
          <cell r="AB981">
            <v>0</v>
          </cell>
          <cell r="AC981">
            <v>0</v>
          </cell>
          <cell r="AD981">
            <v>0</v>
          </cell>
          <cell r="AE981">
            <v>0</v>
          </cell>
          <cell r="AF981">
            <v>0</v>
          </cell>
          <cell r="AG981">
            <v>0</v>
          </cell>
          <cell r="AH981">
            <v>0</v>
          </cell>
          <cell r="AI981">
            <v>0</v>
          </cell>
          <cell r="AJ981">
            <v>0</v>
          </cell>
          <cell r="AK981">
            <v>0</v>
          </cell>
          <cell r="AL981">
            <v>0</v>
          </cell>
          <cell r="AM981">
            <v>0</v>
          </cell>
          <cell r="AN981">
            <v>0</v>
          </cell>
          <cell r="AO981">
            <v>0</v>
          </cell>
          <cell r="AP981">
            <v>0</v>
          </cell>
          <cell r="AQ981">
            <v>0</v>
          </cell>
          <cell r="AR981">
            <v>0</v>
          </cell>
          <cell r="AS981">
            <v>0</v>
          </cell>
          <cell r="AT981">
            <v>-212114</v>
          </cell>
          <cell r="AU981">
            <v>-221652</v>
          </cell>
          <cell r="AV981">
            <v>0</v>
          </cell>
          <cell r="AW981">
            <v>0</v>
          </cell>
          <cell r="AX981">
            <v>-15118</v>
          </cell>
          <cell r="AY981">
            <v>0</v>
          </cell>
          <cell r="AZ981">
            <v>0</v>
          </cell>
          <cell r="BA981" t="str">
            <v>TECNO</v>
          </cell>
        </row>
        <row r="982">
          <cell r="A982" t="str">
            <v>300</v>
          </cell>
          <cell r="B982" t="str">
            <v>Cargos Varios por Intereses</v>
          </cell>
          <cell r="C982" t="str">
            <v>OTROS EGRESOS POR INT.CON ACRE</v>
          </cell>
          <cell r="D982" t="str">
            <v>8611002</v>
          </cell>
          <cell r="E982">
            <v>0</v>
          </cell>
          <cell r="F982">
            <v>0</v>
          </cell>
          <cell r="G982">
            <v>0</v>
          </cell>
          <cell r="H982">
            <v>0</v>
          </cell>
          <cell r="I982">
            <v>0</v>
          </cell>
          <cell r="J982">
            <v>0</v>
          </cell>
          <cell r="K982">
            <v>0</v>
          </cell>
          <cell r="L982">
            <v>0</v>
          </cell>
          <cell r="M982">
            <v>0</v>
          </cell>
          <cell r="N982">
            <v>0</v>
          </cell>
          <cell r="O982">
            <v>0</v>
          </cell>
          <cell r="P982">
            <v>0</v>
          </cell>
          <cell r="Q982">
            <v>0</v>
          </cell>
          <cell r="R982">
            <v>0</v>
          </cell>
          <cell r="S982">
            <v>0</v>
          </cell>
          <cell r="T982">
            <v>0</v>
          </cell>
          <cell r="U982">
            <v>0</v>
          </cell>
          <cell r="V982">
            <v>0</v>
          </cell>
          <cell r="W982">
            <v>0</v>
          </cell>
          <cell r="X982">
            <v>0</v>
          </cell>
          <cell r="Y982">
            <v>0</v>
          </cell>
          <cell r="Z982">
            <v>0</v>
          </cell>
          <cell r="AA982">
            <v>0</v>
          </cell>
          <cell r="AB982">
            <v>0</v>
          </cell>
          <cell r="AC982">
            <v>0</v>
          </cell>
          <cell r="AD982">
            <v>0</v>
          </cell>
          <cell r="AE982">
            <v>0</v>
          </cell>
          <cell r="AF982">
            <v>0</v>
          </cell>
          <cell r="AG982">
            <v>0</v>
          </cell>
          <cell r="AH982">
            <v>0</v>
          </cell>
          <cell r="AI982">
            <v>0</v>
          </cell>
          <cell r="AJ982">
            <v>0</v>
          </cell>
          <cell r="AK982">
            <v>0</v>
          </cell>
          <cell r="AL982">
            <v>0</v>
          </cell>
          <cell r="AM982">
            <v>0</v>
          </cell>
          <cell r="AN982">
            <v>0</v>
          </cell>
          <cell r="AO982">
            <v>-124490266</v>
          </cell>
          <cell r="AP982">
            <v>-126029912</v>
          </cell>
          <cell r="AQ982">
            <v>-169772892</v>
          </cell>
          <cell r="AR982">
            <v>-135934474</v>
          </cell>
          <cell r="AS982">
            <v>-142685008</v>
          </cell>
          <cell r="AT982">
            <v>-138954778</v>
          </cell>
          <cell r="AU982">
            <v>-142547666</v>
          </cell>
          <cell r="AV982">
            <v>-139880648</v>
          </cell>
          <cell r="AW982">
            <v>-142333698</v>
          </cell>
          <cell r="AX982">
            <v>-151482416</v>
          </cell>
          <cell r="AY982">
            <v>-142116638</v>
          </cell>
          <cell r="AZ982">
            <v>-23325340</v>
          </cell>
          <cell r="BA982" t="str">
            <v>TEMPR</v>
          </cell>
        </row>
        <row r="983">
          <cell r="A983" t="str">
            <v>300</v>
          </cell>
          <cell r="B983" t="str">
            <v>Cargos Varios por Intereses</v>
          </cell>
          <cell r="C983" t="str">
            <v xml:space="preserve">OTROS EGRESOS POR INTERESES , </v>
          </cell>
          <cell r="D983" t="str">
            <v>8611000</v>
          </cell>
          <cell r="E983">
            <v>-36959780</v>
          </cell>
          <cell r="F983">
            <v>-34396730</v>
          </cell>
          <cell r="G983">
            <v>0</v>
          </cell>
          <cell r="H983">
            <v>0</v>
          </cell>
          <cell r="I983">
            <v>0</v>
          </cell>
          <cell r="J983">
            <v>0</v>
          </cell>
          <cell r="K983">
            <v>0</v>
          </cell>
          <cell r="L983">
            <v>0</v>
          </cell>
          <cell r="M983">
            <v>0</v>
          </cell>
          <cell r="N983">
            <v>0</v>
          </cell>
          <cell r="O983">
            <v>0</v>
          </cell>
          <cell r="P983">
            <v>0</v>
          </cell>
          <cell r="Q983">
            <v>0</v>
          </cell>
          <cell r="R983">
            <v>0</v>
          </cell>
          <cell r="S983">
            <v>0</v>
          </cell>
          <cell r="T983">
            <v>0</v>
          </cell>
          <cell r="U983">
            <v>0</v>
          </cell>
          <cell r="V983">
            <v>0</v>
          </cell>
          <cell r="W983">
            <v>0</v>
          </cell>
          <cell r="X983">
            <v>0</v>
          </cell>
          <cell r="Y983">
            <v>0</v>
          </cell>
          <cell r="Z983">
            <v>0</v>
          </cell>
          <cell r="AA983">
            <v>0</v>
          </cell>
          <cell r="AB983">
            <v>0</v>
          </cell>
          <cell r="AC983">
            <v>0</v>
          </cell>
          <cell r="AD983">
            <v>0</v>
          </cell>
          <cell r="AE983">
            <v>0</v>
          </cell>
          <cell r="AF983">
            <v>0</v>
          </cell>
          <cell r="AG983">
            <v>0</v>
          </cell>
          <cell r="AH983">
            <v>0</v>
          </cell>
          <cell r="AI983">
            <v>0</v>
          </cell>
          <cell r="AJ983">
            <v>0</v>
          </cell>
          <cell r="AK983">
            <v>0</v>
          </cell>
          <cell r="AL983">
            <v>0</v>
          </cell>
          <cell r="AM983">
            <v>0</v>
          </cell>
          <cell r="AN983">
            <v>0</v>
          </cell>
          <cell r="AO983">
            <v>-84956118</v>
          </cell>
          <cell r="AP983">
            <v>-77506618</v>
          </cell>
          <cell r="AQ983">
            <v>-54168764</v>
          </cell>
          <cell r="AR983">
            <v>-82531756</v>
          </cell>
          <cell r="AS983">
            <v>-89787086</v>
          </cell>
          <cell r="AT983">
            <v>-77764492</v>
          </cell>
          <cell r="AU983">
            <v>-92824822</v>
          </cell>
          <cell r="AV983">
            <v>-86138536</v>
          </cell>
          <cell r="AW983">
            <v>-86616822</v>
          </cell>
          <cell r="AX983">
            <v>-93051982</v>
          </cell>
          <cell r="AY983">
            <v>-88772512</v>
          </cell>
          <cell r="AZ983">
            <v>-82879510</v>
          </cell>
          <cell r="BA983" t="str">
            <v>TEMPR</v>
          </cell>
        </row>
        <row r="984">
          <cell r="A984" t="str">
            <v>300</v>
          </cell>
          <cell r="B984" t="str">
            <v>Cargos Varios por Intereses</v>
          </cell>
          <cell r="C984" t="str">
            <v>OTROS EGRESOS POR INTERESESO C</v>
          </cell>
          <cell r="D984" t="str">
            <v>8611000</v>
          </cell>
          <cell r="E984">
            <v>0</v>
          </cell>
          <cell r="F984">
            <v>0</v>
          </cell>
          <cell r="G984">
            <v>0</v>
          </cell>
          <cell r="H984">
            <v>0</v>
          </cell>
          <cell r="I984">
            <v>0</v>
          </cell>
          <cell r="J984">
            <v>0</v>
          </cell>
          <cell r="K984">
            <v>0</v>
          </cell>
          <cell r="L984">
            <v>0</v>
          </cell>
          <cell r="M984">
            <v>0</v>
          </cell>
          <cell r="N984">
            <v>0</v>
          </cell>
          <cell r="O984">
            <v>0</v>
          </cell>
          <cell r="P984">
            <v>0</v>
          </cell>
          <cell r="Q984">
            <v>0</v>
          </cell>
          <cell r="R984">
            <v>0</v>
          </cell>
          <cell r="S984">
            <v>0</v>
          </cell>
          <cell r="T984">
            <v>0</v>
          </cell>
          <cell r="U984">
            <v>0</v>
          </cell>
          <cell r="V984">
            <v>0</v>
          </cell>
          <cell r="W984">
            <v>0</v>
          </cell>
          <cell r="X984">
            <v>0</v>
          </cell>
          <cell r="Y984">
            <v>0</v>
          </cell>
          <cell r="Z984">
            <v>0</v>
          </cell>
          <cell r="AA984">
            <v>0</v>
          </cell>
          <cell r="AB984">
            <v>0</v>
          </cell>
          <cell r="AC984">
            <v>0</v>
          </cell>
          <cell r="AD984">
            <v>0</v>
          </cell>
          <cell r="AE984">
            <v>0</v>
          </cell>
          <cell r="AF984">
            <v>0</v>
          </cell>
          <cell r="AG984">
            <v>0</v>
          </cell>
          <cell r="AH984">
            <v>0</v>
          </cell>
          <cell r="AI984">
            <v>0</v>
          </cell>
          <cell r="AJ984">
            <v>0</v>
          </cell>
          <cell r="AK984">
            <v>0</v>
          </cell>
          <cell r="AL984">
            <v>0</v>
          </cell>
          <cell r="AM984">
            <v>0</v>
          </cell>
          <cell r="AN984">
            <v>0</v>
          </cell>
          <cell r="AO984">
            <v>0</v>
          </cell>
          <cell r="AP984">
            <v>0</v>
          </cell>
          <cell r="AQ984">
            <v>0</v>
          </cell>
          <cell r="AR984">
            <v>0</v>
          </cell>
          <cell r="AS984">
            <v>0</v>
          </cell>
          <cell r="AT984">
            <v>-3402734</v>
          </cell>
          <cell r="AU984">
            <v>2780436</v>
          </cell>
          <cell r="AV984">
            <v>3993468</v>
          </cell>
          <cell r="AW984">
            <v>0</v>
          </cell>
          <cell r="AX984">
            <v>0</v>
          </cell>
          <cell r="AY984">
            <v>0</v>
          </cell>
          <cell r="AZ984">
            <v>0</v>
          </cell>
          <cell r="BA984" t="str">
            <v>INFOE</v>
          </cell>
        </row>
        <row r="985">
          <cell r="A985" t="str">
            <v>300</v>
          </cell>
          <cell r="B985" t="str">
            <v>Cargos Varios por Intereses</v>
          </cell>
          <cell r="C985" t="str">
            <v>OTROS EGRESOS POR INTERESESO C</v>
          </cell>
          <cell r="D985" t="str">
            <v>8611000</v>
          </cell>
          <cell r="E985">
            <v>0</v>
          </cell>
          <cell r="F985">
            <v>0</v>
          </cell>
          <cell r="G985">
            <v>0</v>
          </cell>
          <cell r="H985">
            <v>0</v>
          </cell>
          <cell r="I985">
            <v>0</v>
          </cell>
          <cell r="J985">
            <v>0</v>
          </cell>
          <cell r="K985">
            <v>0</v>
          </cell>
          <cell r="L985">
            <v>0</v>
          </cell>
          <cell r="M985">
            <v>0</v>
          </cell>
          <cell r="N985">
            <v>0</v>
          </cell>
          <cell r="O985">
            <v>0</v>
          </cell>
          <cell r="P985">
            <v>0</v>
          </cell>
          <cell r="Q985">
            <v>0</v>
          </cell>
          <cell r="R985">
            <v>0</v>
          </cell>
          <cell r="S985">
            <v>0</v>
          </cell>
          <cell r="T985">
            <v>0</v>
          </cell>
          <cell r="U985">
            <v>0</v>
          </cell>
          <cell r="V985">
            <v>0</v>
          </cell>
          <cell r="W985">
            <v>0</v>
          </cell>
          <cell r="X985">
            <v>0</v>
          </cell>
          <cell r="Y985">
            <v>0</v>
          </cell>
          <cell r="Z985">
            <v>0</v>
          </cell>
          <cell r="AA985">
            <v>0</v>
          </cell>
          <cell r="AB985">
            <v>0</v>
          </cell>
          <cell r="AC985">
            <v>0</v>
          </cell>
          <cell r="AD985">
            <v>0</v>
          </cell>
          <cell r="AE985">
            <v>0</v>
          </cell>
          <cell r="AF985">
            <v>0</v>
          </cell>
          <cell r="AG985">
            <v>0</v>
          </cell>
          <cell r="AH985">
            <v>0</v>
          </cell>
          <cell r="AI985">
            <v>0</v>
          </cell>
          <cell r="AJ985">
            <v>0</v>
          </cell>
          <cell r="AK985">
            <v>0</v>
          </cell>
          <cell r="AL985">
            <v>0</v>
          </cell>
          <cell r="AM985">
            <v>0</v>
          </cell>
          <cell r="AN985">
            <v>0</v>
          </cell>
          <cell r="AO985">
            <v>-1127502</v>
          </cell>
          <cell r="AP985">
            <v>-1145996</v>
          </cell>
          <cell r="AQ985">
            <v>-1065356</v>
          </cell>
          <cell r="AR985">
            <v>-900000</v>
          </cell>
          <cell r="AS985">
            <v>-2517564</v>
          </cell>
          <cell r="AT985">
            <v>0</v>
          </cell>
          <cell r="AU985">
            <v>0</v>
          </cell>
          <cell r="AV985">
            <v>0</v>
          </cell>
          <cell r="AW985">
            <v>0</v>
          </cell>
          <cell r="AX985">
            <v>0</v>
          </cell>
          <cell r="AY985">
            <v>0</v>
          </cell>
          <cell r="AZ985">
            <v>0</v>
          </cell>
          <cell r="BA985" t="str">
            <v>PANAL</v>
          </cell>
        </row>
        <row r="986">
          <cell r="A986" t="str">
            <v>300</v>
          </cell>
          <cell r="B986" t="str">
            <v>Cargos Varios por Intereses</v>
          </cell>
          <cell r="C986" t="str">
            <v>OTROS EGRESOS POR INTERESESO C</v>
          </cell>
          <cell r="D986" t="str">
            <v>8611000</v>
          </cell>
          <cell r="E986">
            <v>0</v>
          </cell>
          <cell r="F986">
            <v>0</v>
          </cell>
          <cell r="G986">
            <v>0</v>
          </cell>
          <cell r="H986">
            <v>0</v>
          </cell>
          <cell r="I986">
            <v>0</v>
          </cell>
          <cell r="J986">
            <v>0</v>
          </cell>
          <cell r="K986">
            <v>0</v>
          </cell>
          <cell r="L986">
            <v>0</v>
          </cell>
          <cell r="M986">
            <v>0</v>
          </cell>
          <cell r="N986">
            <v>0</v>
          </cell>
          <cell r="O986">
            <v>0</v>
          </cell>
          <cell r="P986">
            <v>0</v>
          </cell>
          <cell r="Q986">
            <v>0</v>
          </cell>
          <cell r="R986">
            <v>0</v>
          </cell>
          <cell r="S986">
            <v>0</v>
          </cell>
          <cell r="T986">
            <v>0</v>
          </cell>
          <cell r="U986">
            <v>0</v>
          </cell>
          <cell r="V986">
            <v>0</v>
          </cell>
          <cell r="W986">
            <v>0</v>
          </cell>
          <cell r="X986">
            <v>0</v>
          </cell>
          <cell r="Y986">
            <v>0</v>
          </cell>
          <cell r="Z986">
            <v>0</v>
          </cell>
          <cell r="AA986">
            <v>0</v>
          </cell>
          <cell r="AB986">
            <v>0</v>
          </cell>
          <cell r="AC986">
            <v>0</v>
          </cell>
          <cell r="AD986">
            <v>0</v>
          </cell>
          <cell r="AE986">
            <v>0</v>
          </cell>
          <cell r="AF986">
            <v>0</v>
          </cell>
          <cell r="AG986">
            <v>0</v>
          </cell>
          <cell r="AH986">
            <v>0</v>
          </cell>
          <cell r="AI986">
            <v>0</v>
          </cell>
          <cell r="AJ986">
            <v>0</v>
          </cell>
          <cell r="AK986">
            <v>0</v>
          </cell>
          <cell r="AL986">
            <v>0</v>
          </cell>
          <cell r="AM986">
            <v>0</v>
          </cell>
          <cell r="AN986">
            <v>0</v>
          </cell>
          <cell r="AO986">
            <v>0</v>
          </cell>
          <cell r="AP986">
            <v>0</v>
          </cell>
          <cell r="AQ986">
            <v>0</v>
          </cell>
          <cell r="AR986">
            <v>0</v>
          </cell>
          <cell r="AS986">
            <v>-587688</v>
          </cell>
          <cell r="AT986">
            <v>0</v>
          </cell>
          <cell r="AU986">
            <v>0</v>
          </cell>
          <cell r="AV986">
            <v>0</v>
          </cell>
          <cell r="AW986">
            <v>0</v>
          </cell>
          <cell r="AX986">
            <v>-223364</v>
          </cell>
          <cell r="AY986">
            <v>0</v>
          </cell>
          <cell r="AZ986">
            <v>0</v>
          </cell>
          <cell r="BA986" t="str">
            <v>TDCTA</v>
          </cell>
        </row>
        <row r="987">
          <cell r="A987" t="str">
            <v>300</v>
          </cell>
          <cell r="B987" t="str">
            <v>Cargos Varios por Intereses</v>
          </cell>
          <cell r="C987" t="str">
            <v>OTROS EGRESOS POR INTERESESO C</v>
          </cell>
          <cell r="D987" t="str">
            <v>8611000</v>
          </cell>
          <cell r="E987">
            <v>0</v>
          </cell>
          <cell r="F987">
            <v>0</v>
          </cell>
          <cell r="G987">
            <v>0</v>
          </cell>
          <cell r="H987">
            <v>0</v>
          </cell>
          <cell r="I987">
            <v>0</v>
          </cell>
          <cell r="J987">
            <v>0</v>
          </cell>
          <cell r="K987">
            <v>0</v>
          </cell>
          <cell r="L987">
            <v>0</v>
          </cell>
          <cell r="M987">
            <v>0</v>
          </cell>
          <cell r="N987">
            <v>0</v>
          </cell>
          <cell r="O987">
            <v>0</v>
          </cell>
          <cell r="P987">
            <v>0</v>
          </cell>
          <cell r="Q987">
            <v>0</v>
          </cell>
          <cell r="R987">
            <v>0</v>
          </cell>
          <cell r="S987">
            <v>0</v>
          </cell>
          <cell r="T987">
            <v>0</v>
          </cell>
          <cell r="U987">
            <v>0</v>
          </cell>
          <cell r="V987">
            <v>0</v>
          </cell>
          <cell r="W987">
            <v>0</v>
          </cell>
          <cell r="X987">
            <v>0</v>
          </cell>
          <cell r="Y987">
            <v>0</v>
          </cell>
          <cell r="Z987">
            <v>0</v>
          </cell>
          <cell r="AA987">
            <v>0</v>
          </cell>
          <cell r="AB987">
            <v>0</v>
          </cell>
          <cell r="AC987">
            <v>0</v>
          </cell>
          <cell r="AD987">
            <v>0</v>
          </cell>
          <cell r="AE987">
            <v>0</v>
          </cell>
          <cell r="AF987">
            <v>0</v>
          </cell>
          <cell r="AG987">
            <v>0</v>
          </cell>
          <cell r="AH987">
            <v>0</v>
          </cell>
          <cell r="AI987">
            <v>0</v>
          </cell>
          <cell r="AJ987">
            <v>0</v>
          </cell>
          <cell r="AK987">
            <v>0</v>
          </cell>
          <cell r="AL987">
            <v>0</v>
          </cell>
          <cell r="AM987">
            <v>0</v>
          </cell>
          <cell r="AN987">
            <v>0</v>
          </cell>
          <cell r="AO987">
            <v>-10692752</v>
          </cell>
          <cell r="AP987">
            <v>-9726126</v>
          </cell>
          <cell r="AQ987">
            <v>-8581864</v>
          </cell>
          <cell r="AR987">
            <v>-8000000</v>
          </cell>
          <cell r="AS987">
            <v>-16425692</v>
          </cell>
          <cell r="AT987">
            <v>0</v>
          </cell>
          <cell r="AU987">
            <v>0</v>
          </cell>
          <cell r="AV987">
            <v>54935600</v>
          </cell>
          <cell r="AW987">
            <v>0</v>
          </cell>
          <cell r="AX987">
            <v>0</v>
          </cell>
          <cell r="AY987">
            <v>0</v>
          </cell>
          <cell r="AZ987">
            <v>0</v>
          </cell>
          <cell r="BA987" t="str">
            <v>TECNO</v>
          </cell>
        </row>
        <row r="988">
          <cell r="A988" t="str">
            <v>300</v>
          </cell>
          <cell r="B988" t="str">
            <v>Cargos Varios por Intereses</v>
          </cell>
          <cell r="C988" t="str">
            <v>OTROS GASTOS FINANCIEROS</v>
          </cell>
          <cell r="D988" t="str">
            <v>8612000</v>
          </cell>
          <cell r="E988">
            <v>0</v>
          </cell>
          <cell r="F988">
            <v>0</v>
          </cell>
          <cell r="G988">
            <v>0</v>
          </cell>
          <cell r="H988">
            <v>0</v>
          </cell>
          <cell r="I988">
            <v>0</v>
          </cell>
          <cell r="J988">
            <v>0</v>
          </cell>
          <cell r="K988">
            <v>0</v>
          </cell>
          <cell r="L988">
            <v>0</v>
          </cell>
          <cell r="M988">
            <v>0</v>
          </cell>
          <cell r="N988">
            <v>0</v>
          </cell>
          <cell r="O988">
            <v>0</v>
          </cell>
          <cell r="P988">
            <v>0</v>
          </cell>
          <cell r="Q988">
            <v>0</v>
          </cell>
          <cell r="R988">
            <v>0</v>
          </cell>
          <cell r="S988">
            <v>0</v>
          </cell>
          <cell r="T988">
            <v>0</v>
          </cell>
          <cell r="U988">
            <v>0</v>
          </cell>
          <cell r="V988">
            <v>0</v>
          </cell>
          <cell r="W988">
            <v>0</v>
          </cell>
          <cell r="X988">
            <v>0</v>
          </cell>
          <cell r="Y988">
            <v>0</v>
          </cell>
          <cell r="Z988">
            <v>0</v>
          </cell>
          <cell r="AA988">
            <v>0</v>
          </cell>
          <cell r="AB988">
            <v>0</v>
          </cell>
          <cell r="AC988">
            <v>0</v>
          </cell>
          <cell r="AD988">
            <v>0</v>
          </cell>
          <cell r="AE988">
            <v>0</v>
          </cell>
          <cell r="AF988">
            <v>0</v>
          </cell>
          <cell r="AG988">
            <v>0</v>
          </cell>
          <cell r="AH988">
            <v>0</v>
          </cell>
          <cell r="AI988">
            <v>0</v>
          </cell>
          <cell r="AJ988">
            <v>0</v>
          </cell>
          <cell r="AK988">
            <v>0</v>
          </cell>
          <cell r="AL988">
            <v>0</v>
          </cell>
          <cell r="AM988">
            <v>0</v>
          </cell>
          <cell r="AN988">
            <v>0</v>
          </cell>
          <cell r="AO988">
            <v>-1457046</v>
          </cell>
          <cell r="AP988">
            <v>0</v>
          </cell>
          <cell r="AQ988">
            <v>0</v>
          </cell>
          <cell r="AR988">
            <v>0</v>
          </cell>
          <cell r="AS988">
            <v>0</v>
          </cell>
          <cell r="AT988">
            <v>0</v>
          </cell>
          <cell r="AU988">
            <v>0</v>
          </cell>
          <cell r="AV988">
            <v>0</v>
          </cell>
          <cell r="AW988">
            <v>0</v>
          </cell>
          <cell r="AX988">
            <v>0</v>
          </cell>
          <cell r="AY988">
            <v>0</v>
          </cell>
          <cell r="AZ988">
            <v>0</v>
          </cell>
          <cell r="BA988" t="str">
            <v>TEMPR</v>
          </cell>
        </row>
        <row r="989">
          <cell r="A989" t="str">
            <v>300</v>
          </cell>
          <cell r="B989" t="str">
            <v>Cargos Varios por Intereses</v>
          </cell>
          <cell r="C989" t="str">
            <v xml:space="preserve">RECLASIFICACION CARGOS VARIOS </v>
          </cell>
          <cell r="D989" t="str">
            <v>8671050</v>
          </cell>
          <cell r="E989">
            <v>0</v>
          </cell>
          <cell r="F989">
            <v>0</v>
          </cell>
          <cell r="G989">
            <v>0</v>
          </cell>
          <cell r="H989">
            <v>0</v>
          </cell>
          <cell r="I989">
            <v>0</v>
          </cell>
          <cell r="J989">
            <v>0</v>
          </cell>
          <cell r="K989">
            <v>0</v>
          </cell>
          <cell r="L989">
            <v>0</v>
          </cell>
          <cell r="M989">
            <v>0</v>
          </cell>
          <cell r="N989">
            <v>0</v>
          </cell>
          <cell r="O989">
            <v>0</v>
          </cell>
          <cell r="P989">
            <v>0</v>
          </cell>
          <cell r="Q989">
            <v>0</v>
          </cell>
          <cell r="R989">
            <v>0</v>
          </cell>
          <cell r="S989">
            <v>0</v>
          </cell>
          <cell r="T989">
            <v>0</v>
          </cell>
          <cell r="U989">
            <v>0</v>
          </cell>
          <cell r="V989">
            <v>0</v>
          </cell>
          <cell r="W989">
            <v>0</v>
          </cell>
          <cell r="X989">
            <v>0</v>
          </cell>
          <cell r="Y989">
            <v>0</v>
          </cell>
          <cell r="Z989">
            <v>0</v>
          </cell>
          <cell r="AA989">
            <v>0</v>
          </cell>
          <cell r="AB989">
            <v>0</v>
          </cell>
          <cell r="AC989">
            <v>0</v>
          </cell>
          <cell r="AD989">
            <v>0</v>
          </cell>
          <cell r="AE989">
            <v>0</v>
          </cell>
          <cell r="AF989">
            <v>0</v>
          </cell>
          <cell r="AG989">
            <v>0</v>
          </cell>
          <cell r="AH989">
            <v>0</v>
          </cell>
          <cell r="AI989">
            <v>0</v>
          </cell>
          <cell r="AJ989">
            <v>0</v>
          </cell>
          <cell r="AK989">
            <v>0</v>
          </cell>
          <cell r="AL989">
            <v>0</v>
          </cell>
          <cell r="AM989">
            <v>0</v>
          </cell>
          <cell r="AN989">
            <v>0</v>
          </cell>
          <cell r="AO989">
            <v>-719874626</v>
          </cell>
          <cell r="AP989">
            <v>-674165924</v>
          </cell>
          <cell r="AQ989">
            <v>-737213260</v>
          </cell>
          <cell r="AR989">
            <v>-589658028</v>
          </cell>
          <cell r="AS989">
            <v>-592309636</v>
          </cell>
          <cell r="AT989">
            <v>-534915720</v>
          </cell>
          <cell r="AU989">
            <v>-560129100</v>
          </cell>
          <cell r="AV989">
            <v>-555710554</v>
          </cell>
          <cell r="AW989">
            <v>-183479204</v>
          </cell>
          <cell r="AX989">
            <v>5147456052</v>
          </cell>
          <cell r="AY989">
            <v>0</v>
          </cell>
          <cell r="AZ989">
            <v>0</v>
          </cell>
          <cell r="BA989" t="str">
            <v>TEMPR</v>
          </cell>
        </row>
        <row r="990">
          <cell r="A990" t="str">
            <v>300</v>
          </cell>
          <cell r="B990" t="str">
            <v>Corrección Monetaria</v>
          </cell>
          <cell r="C990">
            <v>0</v>
          </cell>
          <cell r="D990" t="str">
            <v>8210000</v>
          </cell>
          <cell r="E990">
            <v>56647288</v>
          </cell>
          <cell r="F990">
            <v>-91660085</v>
          </cell>
          <cell r="G990">
            <v>0</v>
          </cell>
          <cell r="H990">
            <v>0</v>
          </cell>
          <cell r="I990">
            <v>0</v>
          </cell>
          <cell r="J990">
            <v>0</v>
          </cell>
          <cell r="K990">
            <v>0</v>
          </cell>
          <cell r="L990">
            <v>0</v>
          </cell>
          <cell r="M990">
            <v>0</v>
          </cell>
          <cell r="N990">
            <v>0</v>
          </cell>
          <cell r="O990">
            <v>0</v>
          </cell>
          <cell r="P990">
            <v>0</v>
          </cell>
          <cell r="Q990">
            <v>0</v>
          </cell>
          <cell r="R990">
            <v>0</v>
          </cell>
          <cell r="S990">
            <v>0</v>
          </cell>
          <cell r="T990">
            <v>0</v>
          </cell>
          <cell r="U990">
            <v>0</v>
          </cell>
          <cell r="V990">
            <v>0</v>
          </cell>
          <cell r="W990">
            <v>0</v>
          </cell>
          <cell r="X990">
            <v>0</v>
          </cell>
          <cell r="Y990">
            <v>0</v>
          </cell>
          <cell r="Z990">
            <v>0</v>
          </cell>
          <cell r="AA990">
            <v>0</v>
          </cell>
          <cell r="AB990">
            <v>0</v>
          </cell>
          <cell r="AC990">
            <v>7675155.3812951446</v>
          </cell>
          <cell r="AD990">
            <v>70261241.595684469</v>
          </cell>
          <cell r="AE990">
            <v>44509857.772341602</v>
          </cell>
          <cell r="AF990">
            <v>93404489.671927691</v>
          </cell>
          <cell r="AG990">
            <v>39539164.058014512</v>
          </cell>
          <cell r="AH990">
            <v>75121466.201130033</v>
          </cell>
          <cell r="AI990">
            <v>43310465.15490102</v>
          </cell>
          <cell r="AJ990">
            <v>16077425.724974632</v>
          </cell>
          <cell r="AK990">
            <v>30422409.990634799</v>
          </cell>
          <cell r="AL990">
            <v>44300048.624976397</v>
          </cell>
          <cell r="AM990">
            <v>49780369.037622206</v>
          </cell>
          <cell r="AN990">
            <v>6126691.8679181328</v>
          </cell>
          <cell r="AO990">
            <v>0</v>
          </cell>
          <cell r="AP990">
            <v>0</v>
          </cell>
          <cell r="AQ990">
            <v>0</v>
          </cell>
          <cell r="AR990">
            <v>0</v>
          </cell>
          <cell r="AS990">
            <v>0</v>
          </cell>
          <cell r="AT990">
            <v>0</v>
          </cell>
          <cell r="AU990">
            <v>0</v>
          </cell>
          <cell r="AV990">
            <v>0</v>
          </cell>
          <cell r="AW990">
            <v>0</v>
          </cell>
          <cell r="AX990">
            <v>0</v>
          </cell>
          <cell r="AY990">
            <v>0</v>
          </cell>
          <cell r="AZ990">
            <v>0</v>
          </cell>
          <cell r="BA990" t="str">
            <v>EMPRE</v>
          </cell>
        </row>
        <row r="991">
          <cell r="A991" t="str">
            <v>300</v>
          </cell>
          <cell r="B991" t="str">
            <v>Corrección Monetaria</v>
          </cell>
          <cell r="C991">
            <v>0</v>
          </cell>
          <cell r="D991" t="str">
            <v>8210000</v>
          </cell>
          <cell r="E991">
            <v>-69199</v>
          </cell>
          <cell r="F991">
            <v>-4678576</v>
          </cell>
          <cell r="G991">
            <v>0</v>
          </cell>
          <cell r="H991">
            <v>0</v>
          </cell>
          <cell r="I991">
            <v>0</v>
          </cell>
          <cell r="J991">
            <v>0</v>
          </cell>
          <cell r="K991">
            <v>0</v>
          </cell>
          <cell r="L991">
            <v>0</v>
          </cell>
          <cell r="M991">
            <v>0</v>
          </cell>
          <cell r="N991">
            <v>0</v>
          </cell>
          <cell r="O991">
            <v>0</v>
          </cell>
          <cell r="P991">
            <v>0</v>
          </cell>
          <cell r="Q991">
            <v>0</v>
          </cell>
          <cell r="R991">
            <v>0</v>
          </cell>
          <cell r="S991">
            <v>0</v>
          </cell>
          <cell r="T991">
            <v>0</v>
          </cell>
          <cell r="U991">
            <v>0</v>
          </cell>
          <cell r="V991">
            <v>0</v>
          </cell>
          <cell r="W991">
            <v>0</v>
          </cell>
          <cell r="X991">
            <v>0</v>
          </cell>
          <cell r="Y991">
            <v>0</v>
          </cell>
          <cell r="Z991">
            <v>0</v>
          </cell>
          <cell r="AA991">
            <v>0</v>
          </cell>
          <cell r="AB991">
            <v>0</v>
          </cell>
          <cell r="AC991">
            <v>-9810964</v>
          </cell>
          <cell r="AD991">
            <v>-3748556</v>
          </cell>
          <cell r="AE991">
            <v>-7553880</v>
          </cell>
          <cell r="AF991">
            <v>-9565023</v>
          </cell>
          <cell r="AG991">
            <v>-15491065</v>
          </cell>
          <cell r="AH991">
            <v>-9165805</v>
          </cell>
          <cell r="AI991">
            <v>-17330564</v>
          </cell>
          <cell r="AJ991">
            <v>-18189488.999999996</v>
          </cell>
          <cell r="AK991">
            <v>-14637653.999999998</v>
          </cell>
          <cell r="AL991">
            <v>-12981358</v>
          </cell>
          <cell r="AM991">
            <v>-15315410</v>
          </cell>
          <cell r="AN991">
            <v>-15162171</v>
          </cell>
          <cell r="AO991">
            <v>0</v>
          </cell>
          <cell r="AP991">
            <v>6532870</v>
          </cell>
          <cell r="AQ991">
            <v>4965992</v>
          </cell>
          <cell r="AR991">
            <v>-4970672</v>
          </cell>
          <cell r="AS991">
            <v>8480478</v>
          </cell>
          <cell r="AT991">
            <v>9825634</v>
          </cell>
          <cell r="AU991">
            <v>7862010</v>
          </cell>
          <cell r="AV991">
            <v>1872190</v>
          </cell>
          <cell r="AW991">
            <v>-3836784</v>
          </cell>
          <cell r="AX991">
            <v>13178864</v>
          </cell>
          <cell r="AY991">
            <v>10623144</v>
          </cell>
          <cell r="AZ991">
            <v>1106808</v>
          </cell>
          <cell r="BA991" t="str">
            <v>TDATA</v>
          </cell>
        </row>
        <row r="992">
          <cell r="A992" t="str">
            <v>300</v>
          </cell>
          <cell r="B992" t="str">
            <v>Corrección Monetaria</v>
          </cell>
          <cell r="C992">
            <v>0</v>
          </cell>
          <cell r="D992" t="str">
            <v>8210200</v>
          </cell>
          <cell r="E992">
            <v>0</v>
          </cell>
          <cell r="F992">
            <v>0</v>
          </cell>
          <cell r="G992">
            <v>0</v>
          </cell>
          <cell r="H992">
            <v>0</v>
          </cell>
          <cell r="I992">
            <v>0</v>
          </cell>
          <cell r="J992">
            <v>0</v>
          </cell>
          <cell r="K992">
            <v>0</v>
          </cell>
          <cell r="L992">
            <v>0</v>
          </cell>
          <cell r="M992">
            <v>0</v>
          </cell>
          <cell r="N992">
            <v>0</v>
          </cell>
          <cell r="O992">
            <v>0</v>
          </cell>
          <cell r="P992">
            <v>0</v>
          </cell>
          <cell r="Q992">
            <v>0</v>
          </cell>
          <cell r="R992">
            <v>0</v>
          </cell>
          <cell r="S992">
            <v>0</v>
          </cell>
          <cell r="T992">
            <v>0</v>
          </cell>
          <cell r="U992">
            <v>0</v>
          </cell>
          <cell r="V992">
            <v>0</v>
          </cell>
          <cell r="W992">
            <v>0</v>
          </cell>
          <cell r="X992">
            <v>0</v>
          </cell>
          <cell r="Y992">
            <v>0</v>
          </cell>
          <cell r="Z992">
            <v>0</v>
          </cell>
          <cell r="AA992">
            <v>0</v>
          </cell>
          <cell r="AB992">
            <v>0</v>
          </cell>
          <cell r="AC992">
            <v>0</v>
          </cell>
          <cell r="AD992">
            <v>0</v>
          </cell>
          <cell r="AE992">
            <v>0</v>
          </cell>
          <cell r="AF992">
            <v>0</v>
          </cell>
          <cell r="AG992">
            <v>0</v>
          </cell>
          <cell r="AH992">
            <v>0</v>
          </cell>
          <cell r="AI992">
            <v>0</v>
          </cell>
          <cell r="AJ992">
            <v>0</v>
          </cell>
          <cell r="AK992">
            <v>0</v>
          </cell>
          <cell r="AL992">
            <v>0</v>
          </cell>
          <cell r="AM992">
            <v>0</v>
          </cell>
          <cell r="AN992">
            <v>0</v>
          </cell>
          <cell r="AO992">
            <v>-58509538</v>
          </cell>
          <cell r="AP992">
            <v>-6863618</v>
          </cell>
          <cell r="AQ992">
            <v>321187722</v>
          </cell>
          <cell r="AR992">
            <v>109172088</v>
          </cell>
          <cell r="AS992">
            <v>329430</v>
          </cell>
          <cell r="AT992">
            <v>0</v>
          </cell>
          <cell r="AU992">
            <v>0</v>
          </cell>
          <cell r="AV992">
            <v>0</v>
          </cell>
          <cell r="AW992">
            <v>0</v>
          </cell>
          <cell r="AX992">
            <v>0</v>
          </cell>
          <cell r="AY992">
            <v>0</v>
          </cell>
          <cell r="AZ992">
            <v>0</v>
          </cell>
          <cell r="BA992" t="str">
            <v>TDATA</v>
          </cell>
        </row>
        <row r="993">
          <cell r="A993" t="str">
            <v>300</v>
          </cell>
          <cell r="B993" t="str">
            <v>Corrección Monetaria</v>
          </cell>
          <cell r="C993">
            <v>0</v>
          </cell>
          <cell r="D993" t="str">
            <v>8220000</v>
          </cell>
          <cell r="E993">
            <v>-128557120</v>
          </cell>
          <cell r="F993">
            <v>-60626613</v>
          </cell>
          <cell r="G993">
            <v>0</v>
          </cell>
          <cell r="H993">
            <v>0</v>
          </cell>
          <cell r="I993">
            <v>0</v>
          </cell>
          <cell r="J993">
            <v>0</v>
          </cell>
          <cell r="K993">
            <v>0</v>
          </cell>
          <cell r="L993">
            <v>0</v>
          </cell>
          <cell r="M993">
            <v>0</v>
          </cell>
          <cell r="N993">
            <v>0</v>
          </cell>
          <cell r="O993">
            <v>0</v>
          </cell>
          <cell r="P993">
            <v>0</v>
          </cell>
          <cell r="Q993">
            <v>0</v>
          </cell>
          <cell r="R993">
            <v>0</v>
          </cell>
          <cell r="S993">
            <v>0</v>
          </cell>
          <cell r="T993">
            <v>0</v>
          </cell>
          <cell r="U993">
            <v>0</v>
          </cell>
          <cell r="V993">
            <v>0</v>
          </cell>
          <cell r="W993">
            <v>0</v>
          </cell>
          <cell r="X993">
            <v>0</v>
          </cell>
          <cell r="Y993">
            <v>0</v>
          </cell>
          <cell r="Z993">
            <v>0</v>
          </cell>
          <cell r="AA993">
            <v>0</v>
          </cell>
          <cell r="AB993">
            <v>0</v>
          </cell>
          <cell r="AC993">
            <v>0</v>
          </cell>
          <cell r="AD993">
            <v>0</v>
          </cell>
          <cell r="AE993">
            <v>0</v>
          </cell>
          <cell r="AF993">
            <v>0</v>
          </cell>
          <cell r="AG993">
            <v>0</v>
          </cell>
          <cell r="AH993">
            <v>0</v>
          </cell>
          <cell r="AI993">
            <v>0</v>
          </cell>
          <cell r="AJ993">
            <v>0</v>
          </cell>
          <cell r="AK993">
            <v>0</v>
          </cell>
          <cell r="AL993">
            <v>0</v>
          </cell>
          <cell r="AM993">
            <v>0</v>
          </cell>
          <cell r="AN993">
            <v>0</v>
          </cell>
          <cell r="AO993">
            <v>0</v>
          </cell>
          <cell r="AP993">
            <v>0</v>
          </cell>
          <cell r="AQ993">
            <v>0</v>
          </cell>
          <cell r="AR993">
            <v>0</v>
          </cell>
          <cell r="AS993">
            <v>0</v>
          </cell>
          <cell r="AT993">
            <v>0</v>
          </cell>
          <cell r="AU993">
            <v>0</v>
          </cell>
          <cell r="AV993">
            <v>0</v>
          </cell>
          <cell r="AW993">
            <v>0</v>
          </cell>
          <cell r="AX993">
            <v>0</v>
          </cell>
          <cell r="AY993">
            <v>0</v>
          </cell>
          <cell r="AZ993">
            <v>0</v>
          </cell>
          <cell r="BA993" t="str">
            <v>EMPRE</v>
          </cell>
        </row>
        <row r="994">
          <cell r="A994" t="str">
            <v>300</v>
          </cell>
          <cell r="B994" t="str">
            <v>Corrección Monetaria</v>
          </cell>
          <cell r="C994">
            <v>0</v>
          </cell>
          <cell r="D994" t="str">
            <v>8220000</v>
          </cell>
          <cell r="E994">
            <v>-3081455</v>
          </cell>
          <cell r="F994">
            <v>-27293714</v>
          </cell>
          <cell r="G994">
            <v>0</v>
          </cell>
          <cell r="H994">
            <v>0</v>
          </cell>
          <cell r="I994">
            <v>0</v>
          </cell>
          <cell r="J994">
            <v>0</v>
          </cell>
          <cell r="K994">
            <v>0</v>
          </cell>
          <cell r="L994">
            <v>0</v>
          </cell>
          <cell r="M994">
            <v>0</v>
          </cell>
          <cell r="N994">
            <v>0</v>
          </cell>
          <cell r="O994">
            <v>0</v>
          </cell>
          <cell r="P994">
            <v>0</v>
          </cell>
          <cell r="Q994">
            <v>0</v>
          </cell>
          <cell r="R994">
            <v>0</v>
          </cell>
          <cell r="S994">
            <v>0</v>
          </cell>
          <cell r="T994">
            <v>0</v>
          </cell>
          <cell r="U994">
            <v>0</v>
          </cell>
          <cell r="V994">
            <v>0</v>
          </cell>
          <cell r="W994">
            <v>0</v>
          </cell>
          <cell r="X994">
            <v>0</v>
          </cell>
          <cell r="Y994">
            <v>0</v>
          </cell>
          <cell r="Z994">
            <v>0</v>
          </cell>
          <cell r="AA994">
            <v>0</v>
          </cell>
          <cell r="AB994">
            <v>0</v>
          </cell>
          <cell r="AC994">
            <v>0</v>
          </cell>
          <cell r="AD994">
            <v>0</v>
          </cell>
          <cell r="AE994">
            <v>0</v>
          </cell>
          <cell r="AF994">
            <v>0</v>
          </cell>
          <cell r="AG994">
            <v>0</v>
          </cell>
          <cell r="AH994">
            <v>0</v>
          </cell>
          <cell r="AI994">
            <v>0</v>
          </cell>
          <cell r="AJ994">
            <v>0</v>
          </cell>
          <cell r="AK994">
            <v>0</v>
          </cell>
          <cell r="AL994">
            <v>0</v>
          </cell>
          <cell r="AM994">
            <v>0</v>
          </cell>
          <cell r="AN994">
            <v>0</v>
          </cell>
          <cell r="AO994">
            <v>14871896</v>
          </cell>
          <cell r="AP994">
            <v>19238078</v>
          </cell>
          <cell r="AQ994">
            <v>-25284728</v>
          </cell>
          <cell r="AR994">
            <v>48484896</v>
          </cell>
          <cell r="AS994">
            <v>50768202</v>
          </cell>
          <cell r="AT994">
            <v>42742250</v>
          </cell>
          <cell r="AU994">
            <v>8636224</v>
          </cell>
          <cell r="AV994">
            <v>-20455618</v>
          </cell>
          <cell r="AW994">
            <v>84142806</v>
          </cell>
          <cell r="AX994">
            <v>83068994</v>
          </cell>
          <cell r="AY994">
            <v>20996836</v>
          </cell>
          <cell r="AZ994">
            <v>12174</v>
          </cell>
          <cell r="BA994" t="str">
            <v>TDATA</v>
          </cell>
        </row>
        <row r="995">
          <cell r="A995" t="str">
            <v>300</v>
          </cell>
          <cell r="B995" t="str">
            <v>Corrección Monetaria</v>
          </cell>
          <cell r="C995">
            <v>0</v>
          </cell>
          <cell r="D995" t="str">
            <v>8230000</v>
          </cell>
          <cell r="E995">
            <v>-263690329</v>
          </cell>
          <cell r="F995">
            <v>-87769438</v>
          </cell>
          <cell r="G995">
            <v>0</v>
          </cell>
          <cell r="H995">
            <v>0</v>
          </cell>
          <cell r="I995">
            <v>0</v>
          </cell>
          <cell r="J995">
            <v>0</v>
          </cell>
          <cell r="K995">
            <v>0</v>
          </cell>
          <cell r="L995">
            <v>0</v>
          </cell>
          <cell r="M995">
            <v>0</v>
          </cell>
          <cell r="N995">
            <v>0</v>
          </cell>
          <cell r="O995">
            <v>0</v>
          </cell>
          <cell r="P995">
            <v>0</v>
          </cell>
          <cell r="Q995">
            <v>0</v>
          </cell>
          <cell r="R995">
            <v>0</v>
          </cell>
          <cell r="S995">
            <v>0</v>
          </cell>
          <cell r="T995">
            <v>0</v>
          </cell>
          <cell r="U995">
            <v>0</v>
          </cell>
          <cell r="V995">
            <v>0</v>
          </cell>
          <cell r="W995">
            <v>0</v>
          </cell>
          <cell r="X995">
            <v>0</v>
          </cell>
          <cell r="Y995">
            <v>0</v>
          </cell>
          <cell r="Z995">
            <v>0</v>
          </cell>
          <cell r="AA995">
            <v>0</v>
          </cell>
          <cell r="AB995">
            <v>0</v>
          </cell>
          <cell r="AC995">
            <v>0</v>
          </cell>
          <cell r="AD995">
            <v>0</v>
          </cell>
          <cell r="AE995">
            <v>0</v>
          </cell>
          <cell r="AF995">
            <v>0</v>
          </cell>
          <cell r="AG995">
            <v>0</v>
          </cell>
          <cell r="AH995">
            <v>0</v>
          </cell>
          <cell r="AI995">
            <v>0</v>
          </cell>
          <cell r="AJ995">
            <v>0</v>
          </cell>
          <cell r="AK995">
            <v>0</v>
          </cell>
          <cell r="AL995">
            <v>0</v>
          </cell>
          <cell r="AM995">
            <v>0</v>
          </cell>
          <cell r="AN995">
            <v>0</v>
          </cell>
          <cell r="AO995">
            <v>0</v>
          </cell>
          <cell r="AP995">
            <v>0</v>
          </cell>
          <cell r="AQ995">
            <v>0</v>
          </cell>
          <cell r="AR995">
            <v>0</v>
          </cell>
          <cell r="AS995">
            <v>0</v>
          </cell>
          <cell r="AT995">
            <v>0</v>
          </cell>
          <cell r="AU995">
            <v>0</v>
          </cell>
          <cell r="AV995">
            <v>0</v>
          </cell>
          <cell r="AW995">
            <v>0</v>
          </cell>
          <cell r="AX995">
            <v>0</v>
          </cell>
          <cell r="AY995">
            <v>0</v>
          </cell>
          <cell r="AZ995">
            <v>0</v>
          </cell>
          <cell r="BA995" t="str">
            <v>EMPRE</v>
          </cell>
        </row>
        <row r="996">
          <cell r="A996" t="str">
            <v>300</v>
          </cell>
          <cell r="B996" t="str">
            <v>Corrección Monetaria</v>
          </cell>
          <cell r="C996">
            <v>0</v>
          </cell>
          <cell r="D996" t="str">
            <v>8230000</v>
          </cell>
          <cell r="E996">
            <v>-4350121</v>
          </cell>
          <cell r="F996">
            <v>-1450041</v>
          </cell>
          <cell r="G996">
            <v>0</v>
          </cell>
          <cell r="H996">
            <v>0</v>
          </cell>
          <cell r="I996">
            <v>0</v>
          </cell>
          <cell r="J996">
            <v>0</v>
          </cell>
          <cell r="K996">
            <v>0</v>
          </cell>
          <cell r="L996">
            <v>0</v>
          </cell>
          <cell r="M996">
            <v>0</v>
          </cell>
          <cell r="N996">
            <v>0</v>
          </cell>
          <cell r="O996">
            <v>0</v>
          </cell>
          <cell r="P996">
            <v>0</v>
          </cell>
          <cell r="Q996">
            <v>0</v>
          </cell>
          <cell r="R996">
            <v>0</v>
          </cell>
          <cell r="S996">
            <v>0</v>
          </cell>
          <cell r="T996">
            <v>0</v>
          </cell>
          <cell r="U996">
            <v>0</v>
          </cell>
          <cell r="V996">
            <v>0</v>
          </cell>
          <cell r="W996">
            <v>0</v>
          </cell>
          <cell r="X996">
            <v>0</v>
          </cell>
          <cell r="Y996">
            <v>0</v>
          </cell>
          <cell r="Z996">
            <v>0</v>
          </cell>
          <cell r="AA996">
            <v>0</v>
          </cell>
          <cell r="AB996">
            <v>0</v>
          </cell>
          <cell r="AC996">
            <v>0</v>
          </cell>
          <cell r="AD996">
            <v>0</v>
          </cell>
          <cell r="AE996">
            <v>0</v>
          </cell>
          <cell r="AF996">
            <v>0</v>
          </cell>
          <cell r="AG996">
            <v>0</v>
          </cell>
          <cell r="AH996">
            <v>0</v>
          </cell>
          <cell r="AI996">
            <v>0</v>
          </cell>
          <cell r="AJ996">
            <v>0</v>
          </cell>
          <cell r="AK996">
            <v>0</v>
          </cell>
          <cell r="AL996">
            <v>0</v>
          </cell>
          <cell r="AM996">
            <v>0</v>
          </cell>
          <cell r="AN996">
            <v>0</v>
          </cell>
          <cell r="AO996">
            <v>0</v>
          </cell>
          <cell r="AP996">
            <v>0</v>
          </cell>
          <cell r="AQ996">
            <v>0</v>
          </cell>
          <cell r="AR996">
            <v>11610498</v>
          </cell>
          <cell r="AS996">
            <v>-32509396</v>
          </cell>
          <cell r="AT996">
            <v>53408294</v>
          </cell>
          <cell r="AU996">
            <v>0</v>
          </cell>
          <cell r="AV996">
            <v>-4644198</v>
          </cell>
          <cell r="AW996">
            <v>36305794</v>
          </cell>
          <cell r="AX996">
            <v>23553698</v>
          </cell>
          <cell r="AY996">
            <v>3460970</v>
          </cell>
          <cell r="AZ996">
            <v>-75546</v>
          </cell>
          <cell r="BA996" t="str">
            <v>TDATA</v>
          </cell>
        </row>
        <row r="997">
          <cell r="A997" t="str">
            <v>300</v>
          </cell>
          <cell r="B997" t="str">
            <v>Corrección Monetaria</v>
          </cell>
          <cell r="C997">
            <v>0</v>
          </cell>
          <cell r="D997" t="str">
            <v>8260000</v>
          </cell>
          <cell r="E997">
            <v>19414099</v>
          </cell>
          <cell r="F997">
            <v>14749541</v>
          </cell>
          <cell r="G997">
            <v>0</v>
          </cell>
          <cell r="H997">
            <v>0</v>
          </cell>
          <cell r="I997">
            <v>0</v>
          </cell>
          <cell r="J997">
            <v>0</v>
          </cell>
          <cell r="K997">
            <v>0</v>
          </cell>
          <cell r="L997">
            <v>0</v>
          </cell>
          <cell r="M997">
            <v>0</v>
          </cell>
          <cell r="N997">
            <v>0</v>
          </cell>
          <cell r="O997">
            <v>0</v>
          </cell>
          <cell r="P997">
            <v>0</v>
          </cell>
          <cell r="Q997">
            <v>0</v>
          </cell>
          <cell r="R997">
            <v>0</v>
          </cell>
          <cell r="S997">
            <v>0</v>
          </cell>
          <cell r="T997">
            <v>0</v>
          </cell>
          <cell r="U997">
            <v>0</v>
          </cell>
          <cell r="V997">
            <v>0</v>
          </cell>
          <cell r="W997">
            <v>0</v>
          </cell>
          <cell r="X997">
            <v>0</v>
          </cell>
          <cell r="Y997">
            <v>0</v>
          </cell>
          <cell r="Z997">
            <v>0</v>
          </cell>
          <cell r="AA997">
            <v>0</v>
          </cell>
          <cell r="AB997">
            <v>0</v>
          </cell>
          <cell r="AC997">
            <v>0</v>
          </cell>
          <cell r="AD997">
            <v>0</v>
          </cell>
          <cell r="AE997">
            <v>0</v>
          </cell>
          <cell r="AF997">
            <v>0</v>
          </cell>
          <cell r="AG997">
            <v>0</v>
          </cell>
          <cell r="AH997">
            <v>0</v>
          </cell>
          <cell r="AI997">
            <v>0</v>
          </cell>
          <cell r="AJ997">
            <v>0</v>
          </cell>
          <cell r="AK997">
            <v>0</v>
          </cell>
          <cell r="AL997">
            <v>0</v>
          </cell>
          <cell r="AM997">
            <v>0</v>
          </cell>
          <cell r="AN997">
            <v>0</v>
          </cell>
          <cell r="AO997">
            <v>0</v>
          </cell>
          <cell r="AP997">
            <v>0</v>
          </cell>
          <cell r="AQ997">
            <v>0</v>
          </cell>
          <cell r="AR997">
            <v>0</v>
          </cell>
          <cell r="AS997">
            <v>0</v>
          </cell>
          <cell r="AT997">
            <v>0</v>
          </cell>
          <cell r="AU997">
            <v>0</v>
          </cell>
          <cell r="AV997">
            <v>0</v>
          </cell>
          <cell r="AW997">
            <v>0</v>
          </cell>
          <cell r="AX997">
            <v>0</v>
          </cell>
          <cell r="AY997">
            <v>0</v>
          </cell>
          <cell r="AZ997">
            <v>0</v>
          </cell>
          <cell r="BA997" t="str">
            <v>EMPRE</v>
          </cell>
        </row>
        <row r="998">
          <cell r="A998" t="str">
            <v>300</v>
          </cell>
          <cell r="B998" t="str">
            <v>Corrección Monetaria</v>
          </cell>
          <cell r="C998">
            <v>0</v>
          </cell>
          <cell r="D998" t="str">
            <v>8260000</v>
          </cell>
          <cell r="E998">
            <v>21711103</v>
          </cell>
          <cell r="F998">
            <v>22585466</v>
          </cell>
          <cell r="G998">
            <v>0</v>
          </cell>
          <cell r="H998">
            <v>0</v>
          </cell>
          <cell r="I998">
            <v>0</v>
          </cell>
          <cell r="J998">
            <v>0</v>
          </cell>
          <cell r="K998">
            <v>0</v>
          </cell>
          <cell r="L998">
            <v>0</v>
          </cell>
          <cell r="M998">
            <v>0</v>
          </cell>
          <cell r="N998">
            <v>0</v>
          </cell>
          <cell r="O998">
            <v>0</v>
          </cell>
          <cell r="P998">
            <v>0</v>
          </cell>
          <cell r="Q998">
            <v>0</v>
          </cell>
          <cell r="R998">
            <v>0</v>
          </cell>
          <cell r="S998">
            <v>0</v>
          </cell>
          <cell r="T998">
            <v>0</v>
          </cell>
          <cell r="U998">
            <v>0</v>
          </cell>
          <cell r="V998">
            <v>0</v>
          </cell>
          <cell r="W998">
            <v>0</v>
          </cell>
          <cell r="X998">
            <v>0</v>
          </cell>
          <cell r="Y998">
            <v>0</v>
          </cell>
          <cell r="Z998">
            <v>0</v>
          </cell>
          <cell r="AA998">
            <v>0</v>
          </cell>
          <cell r="AB998">
            <v>0</v>
          </cell>
          <cell r="AC998">
            <v>0</v>
          </cell>
          <cell r="AD998">
            <v>0</v>
          </cell>
          <cell r="AE998">
            <v>0</v>
          </cell>
          <cell r="AF998">
            <v>0</v>
          </cell>
          <cell r="AG998">
            <v>0</v>
          </cell>
          <cell r="AH998">
            <v>0</v>
          </cell>
          <cell r="AI998">
            <v>0</v>
          </cell>
          <cell r="AJ998">
            <v>0</v>
          </cell>
          <cell r="AK998">
            <v>0</v>
          </cell>
          <cell r="AL998">
            <v>0</v>
          </cell>
          <cell r="AM998">
            <v>0</v>
          </cell>
          <cell r="AN998">
            <v>0</v>
          </cell>
          <cell r="AO998">
            <v>-4759260</v>
          </cell>
          <cell r="AP998">
            <v>-9846618</v>
          </cell>
          <cell r="AQ998">
            <v>5729982</v>
          </cell>
          <cell r="AR998">
            <v>-19695916</v>
          </cell>
          <cell r="AS998">
            <v>-45110030</v>
          </cell>
          <cell r="AT998">
            <v>-50023724</v>
          </cell>
          <cell r="AU998">
            <v>-27839758</v>
          </cell>
          <cell r="AV998">
            <v>36870086</v>
          </cell>
          <cell r="AW998">
            <v>-103753294</v>
          </cell>
          <cell r="AX998">
            <v>-121668752</v>
          </cell>
          <cell r="AY998">
            <v>-45836648</v>
          </cell>
          <cell r="AZ998">
            <v>-5075600</v>
          </cell>
          <cell r="BA998" t="str">
            <v>TDATA</v>
          </cell>
        </row>
        <row r="999">
          <cell r="A999" t="str">
            <v>300</v>
          </cell>
          <cell r="B999" t="str">
            <v>Corrección Monetaria</v>
          </cell>
          <cell r="C999">
            <v>0</v>
          </cell>
          <cell r="D999" t="str">
            <v>8260200</v>
          </cell>
          <cell r="E999">
            <v>0</v>
          </cell>
          <cell r="F999">
            <v>0</v>
          </cell>
          <cell r="G999">
            <v>0</v>
          </cell>
          <cell r="H999">
            <v>0</v>
          </cell>
          <cell r="I999">
            <v>0</v>
          </cell>
          <cell r="J999">
            <v>0</v>
          </cell>
          <cell r="K999">
            <v>0</v>
          </cell>
          <cell r="L999">
            <v>0</v>
          </cell>
          <cell r="M999">
            <v>0</v>
          </cell>
          <cell r="N999">
            <v>0</v>
          </cell>
          <cell r="O999">
            <v>0</v>
          </cell>
          <cell r="P999">
            <v>0</v>
          </cell>
          <cell r="Q999">
            <v>0</v>
          </cell>
          <cell r="R999">
            <v>0</v>
          </cell>
          <cell r="S999">
            <v>0</v>
          </cell>
          <cell r="T999">
            <v>0</v>
          </cell>
          <cell r="U999">
            <v>0</v>
          </cell>
          <cell r="V999">
            <v>0</v>
          </cell>
          <cell r="W999">
            <v>0</v>
          </cell>
          <cell r="X999">
            <v>0</v>
          </cell>
          <cell r="Y999">
            <v>0</v>
          </cell>
          <cell r="Z999">
            <v>0</v>
          </cell>
          <cell r="AA999">
            <v>0</v>
          </cell>
          <cell r="AB999">
            <v>0</v>
          </cell>
          <cell r="AC999">
            <v>0</v>
          </cell>
          <cell r="AD999">
            <v>0</v>
          </cell>
          <cell r="AE999">
            <v>0</v>
          </cell>
          <cell r="AF999">
            <v>0</v>
          </cell>
          <cell r="AG999">
            <v>0</v>
          </cell>
          <cell r="AH999">
            <v>0</v>
          </cell>
          <cell r="AI999">
            <v>0</v>
          </cell>
          <cell r="AJ999">
            <v>0</v>
          </cell>
          <cell r="AK999">
            <v>0</v>
          </cell>
          <cell r="AL999">
            <v>0</v>
          </cell>
          <cell r="AM999">
            <v>0</v>
          </cell>
          <cell r="AN999">
            <v>0</v>
          </cell>
          <cell r="AO999">
            <v>17401506</v>
          </cell>
          <cell r="AP999">
            <v>2041330</v>
          </cell>
          <cell r="AQ999">
            <v>-128634840</v>
          </cell>
          <cell r="AR999">
            <v>-47556486</v>
          </cell>
          <cell r="AS999">
            <v>-1394980</v>
          </cell>
          <cell r="AT999">
            <v>0</v>
          </cell>
          <cell r="AU999">
            <v>0</v>
          </cell>
          <cell r="AV999">
            <v>0</v>
          </cell>
          <cell r="AW999">
            <v>0</v>
          </cell>
          <cell r="AX999">
            <v>0</v>
          </cell>
          <cell r="AY999">
            <v>0</v>
          </cell>
          <cell r="AZ999">
            <v>0</v>
          </cell>
          <cell r="BA999" t="str">
            <v>TDATA</v>
          </cell>
        </row>
        <row r="1000">
          <cell r="A1000" t="str">
            <v>300</v>
          </cell>
          <cell r="B1000" t="str">
            <v>Corrección Monetaria</v>
          </cell>
          <cell r="C1000">
            <v>0</v>
          </cell>
          <cell r="D1000" t="str">
            <v>8268800</v>
          </cell>
          <cell r="E1000">
            <v>-11284244</v>
          </cell>
          <cell r="F1000">
            <v>-3761418</v>
          </cell>
          <cell r="G1000">
            <v>0</v>
          </cell>
          <cell r="H1000">
            <v>0</v>
          </cell>
          <cell r="I1000">
            <v>0</v>
          </cell>
          <cell r="J1000">
            <v>0</v>
          </cell>
          <cell r="K1000">
            <v>0</v>
          </cell>
          <cell r="L1000">
            <v>0</v>
          </cell>
          <cell r="M1000">
            <v>0</v>
          </cell>
          <cell r="N1000">
            <v>0</v>
          </cell>
          <cell r="O1000">
            <v>0</v>
          </cell>
          <cell r="P1000">
            <v>0</v>
          </cell>
          <cell r="Q1000">
            <v>0</v>
          </cell>
          <cell r="R1000">
            <v>0</v>
          </cell>
          <cell r="S1000">
            <v>0</v>
          </cell>
          <cell r="T1000">
            <v>0</v>
          </cell>
          <cell r="U1000">
            <v>0</v>
          </cell>
          <cell r="V1000">
            <v>0</v>
          </cell>
          <cell r="W1000">
            <v>0</v>
          </cell>
          <cell r="X1000">
            <v>0</v>
          </cell>
          <cell r="Y1000">
            <v>0</v>
          </cell>
          <cell r="Z1000">
            <v>0</v>
          </cell>
          <cell r="AA1000">
            <v>0</v>
          </cell>
          <cell r="AB1000">
            <v>0</v>
          </cell>
          <cell r="AC1000">
            <v>0</v>
          </cell>
          <cell r="AD1000">
            <v>0</v>
          </cell>
          <cell r="AE1000">
            <v>0</v>
          </cell>
          <cell r="AF1000">
            <v>0</v>
          </cell>
          <cell r="AG1000">
            <v>0</v>
          </cell>
          <cell r="AH1000">
            <v>0</v>
          </cell>
          <cell r="AI1000">
            <v>0</v>
          </cell>
          <cell r="AJ1000">
            <v>0</v>
          </cell>
          <cell r="AK1000">
            <v>0</v>
          </cell>
          <cell r="AL1000">
            <v>0</v>
          </cell>
          <cell r="AM1000">
            <v>0</v>
          </cell>
          <cell r="AN1000">
            <v>0</v>
          </cell>
          <cell r="AO1000">
            <v>0</v>
          </cell>
          <cell r="AP1000">
            <v>0</v>
          </cell>
          <cell r="AQ1000">
            <v>0</v>
          </cell>
          <cell r="AR1000">
            <v>0</v>
          </cell>
          <cell r="AS1000">
            <v>0</v>
          </cell>
          <cell r="AT1000">
            <v>0</v>
          </cell>
          <cell r="AU1000">
            <v>0</v>
          </cell>
          <cell r="AV1000">
            <v>0</v>
          </cell>
          <cell r="AW1000">
            <v>0</v>
          </cell>
          <cell r="AX1000">
            <v>0</v>
          </cell>
          <cell r="AY1000">
            <v>0</v>
          </cell>
          <cell r="AZ1000">
            <v>0</v>
          </cell>
          <cell r="BA1000" t="str">
            <v>EMPRE</v>
          </cell>
        </row>
        <row r="1001">
          <cell r="A1001" t="str">
            <v>300</v>
          </cell>
          <cell r="B1001" t="str">
            <v>Corrección Monetaria</v>
          </cell>
          <cell r="C1001">
            <v>0</v>
          </cell>
          <cell r="D1001" t="str">
            <v>8268800</v>
          </cell>
          <cell r="E1001">
            <v>1048751</v>
          </cell>
          <cell r="F1001">
            <v>0</v>
          </cell>
          <cell r="G1001">
            <v>0</v>
          </cell>
          <cell r="H1001">
            <v>0</v>
          </cell>
          <cell r="I1001">
            <v>0</v>
          </cell>
          <cell r="J1001">
            <v>0</v>
          </cell>
          <cell r="K1001">
            <v>0</v>
          </cell>
          <cell r="L1001">
            <v>0</v>
          </cell>
          <cell r="M1001">
            <v>0</v>
          </cell>
          <cell r="N1001">
            <v>0</v>
          </cell>
          <cell r="O1001">
            <v>0</v>
          </cell>
          <cell r="P1001">
            <v>0</v>
          </cell>
          <cell r="Q1001">
            <v>0</v>
          </cell>
          <cell r="R1001">
            <v>0</v>
          </cell>
          <cell r="S1001">
            <v>0</v>
          </cell>
          <cell r="T1001">
            <v>0</v>
          </cell>
          <cell r="U1001">
            <v>0</v>
          </cell>
          <cell r="V1001">
            <v>0</v>
          </cell>
          <cell r="W1001">
            <v>0</v>
          </cell>
          <cell r="X1001">
            <v>0</v>
          </cell>
          <cell r="Y1001">
            <v>0</v>
          </cell>
          <cell r="Z1001">
            <v>0</v>
          </cell>
          <cell r="AA1001">
            <v>0</v>
          </cell>
          <cell r="AB1001">
            <v>0</v>
          </cell>
          <cell r="AC1001">
            <v>0</v>
          </cell>
          <cell r="AD1001">
            <v>0</v>
          </cell>
          <cell r="AE1001">
            <v>0</v>
          </cell>
          <cell r="AF1001">
            <v>0</v>
          </cell>
          <cell r="AG1001">
            <v>0</v>
          </cell>
          <cell r="AH1001">
            <v>0</v>
          </cell>
          <cell r="AI1001">
            <v>0</v>
          </cell>
          <cell r="AJ1001">
            <v>0</v>
          </cell>
          <cell r="AK1001">
            <v>0</v>
          </cell>
          <cell r="AL1001">
            <v>0</v>
          </cell>
          <cell r="AM1001">
            <v>0</v>
          </cell>
          <cell r="AN1001">
            <v>0</v>
          </cell>
          <cell r="AO1001">
            <v>-616496</v>
          </cell>
          <cell r="AP1001">
            <v>-1738788</v>
          </cell>
          <cell r="AQ1001">
            <v>1738788</v>
          </cell>
          <cell r="AR1001">
            <v>-3082476</v>
          </cell>
          <cell r="AS1001">
            <v>-3082478</v>
          </cell>
          <cell r="AT1001">
            <v>-2465982</v>
          </cell>
          <cell r="AU1001">
            <v>-616496</v>
          </cell>
          <cell r="AV1001">
            <v>1232992</v>
          </cell>
          <cell r="AW1001">
            <v>-4931964</v>
          </cell>
          <cell r="AX1001">
            <v>-4315468</v>
          </cell>
          <cell r="AY1001">
            <v>-1232992</v>
          </cell>
          <cell r="AZ1001">
            <v>0</v>
          </cell>
          <cell r="BA1001" t="str">
            <v>TDATA</v>
          </cell>
        </row>
        <row r="1002">
          <cell r="A1002" t="str">
            <v>300</v>
          </cell>
          <cell r="B1002" t="str">
            <v>Corrección Monetaria</v>
          </cell>
          <cell r="C1002">
            <v>0</v>
          </cell>
          <cell r="D1002" t="str">
            <v>8270000</v>
          </cell>
          <cell r="E1002">
            <v>178829171</v>
          </cell>
          <cell r="F1002">
            <v>423293756</v>
          </cell>
          <cell r="G1002">
            <v>0</v>
          </cell>
          <cell r="H1002">
            <v>0</v>
          </cell>
          <cell r="I1002">
            <v>0</v>
          </cell>
          <cell r="J1002">
            <v>0</v>
          </cell>
          <cell r="K1002">
            <v>0</v>
          </cell>
          <cell r="L1002">
            <v>0</v>
          </cell>
          <cell r="M1002">
            <v>0</v>
          </cell>
          <cell r="N1002">
            <v>0</v>
          </cell>
          <cell r="O1002">
            <v>0</v>
          </cell>
          <cell r="P1002">
            <v>0</v>
          </cell>
          <cell r="Q1002">
            <v>0</v>
          </cell>
          <cell r="R1002">
            <v>0</v>
          </cell>
          <cell r="S1002">
            <v>0</v>
          </cell>
          <cell r="T1002">
            <v>0</v>
          </cell>
          <cell r="U1002">
            <v>0</v>
          </cell>
          <cell r="V1002">
            <v>0</v>
          </cell>
          <cell r="W1002">
            <v>0</v>
          </cell>
          <cell r="X1002">
            <v>0</v>
          </cell>
          <cell r="Y1002">
            <v>0</v>
          </cell>
          <cell r="Z1002">
            <v>0</v>
          </cell>
          <cell r="AA1002">
            <v>0</v>
          </cell>
          <cell r="AB1002">
            <v>0</v>
          </cell>
          <cell r="AC1002">
            <v>0</v>
          </cell>
          <cell r="AD1002">
            <v>0</v>
          </cell>
          <cell r="AE1002">
            <v>0</v>
          </cell>
          <cell r="AF1002">
            <v>0</v>
          </cell>
          <cell r="AG1002">
            <v>0</v>
          </cell>
          <cell r="AH1002">
            <v>0</v>
          </cell>
          <cell r="AI1002">
            <v>0</v>
          </cell>
          <cell r="AJ1002">
            <v>0</v>
          </cell>
          <cell r="AK1002">
            <v>0</v>
          </cell>
          <cell r="AL1002">
            <v>0</v>
          </cell>
          <cell r="AM1002">
            <v>0</v>
          </cell>
          <cell r="AN1002">
            <v>0</v>
          </cell>
          <cell r="AO1002">
            <v>0</v>
          </cell>
          <cell r="AP1002">
            <v>0</v>
          </cell>
          <cell r="AQ1002">
            <v>0</v>
          </cell>
          <cell r="AR1002">
            <v>0</v>
          </cell>
          <cell r="AS1002">
            <v>0</v>
          </cell>
          <cell r="AT1002">
            <v>0</v>
          </cell>
          <cell r="AU1002">
            <v>0</v>
          </cell>
          <cell r="AV1002">
            <v>0</v>
          </cell>
          <cell r="AW1002">
            <v>0</v>
          </cell>
          <cell r="AX1002">
            <v>0</v>
          </cell>
          <cell r="AY1002">
            <v>0</v>
          </cell>
          <cell r="AZ1002">
            <v>0</v>
          </cell>
          <cell r="BA1002" t="str">
            <v>EMPRE</v>
          </cell>
        </row>
        <row r="1003">
          <cell r="A1003" t="str">
            <v>300</v>
          </cell>
          <cell r="B1003" t="str">
            <v>Corrección Monetaria</v>
          </cell>
          <cell r="C1003">
            <v>0</v>
          </cell>
          <cell r="D1003" t="str">
            <v>8280000</v>
          </cell>
          <cell r="E1003">
            <v>198501182</v>
          </cell>
          <cell r="F1003">
            <v>58616229</v>
          </cell>
          <cell r="G1003">
            <v>0</v>
          </cell>
          <cell r="H1003">
            <v>0</v>
          </cell>
          <cell r="I1003">
            <v>0</v>
          </cell>
          <cell r="J1003">
            <v>0</v>
          </cell>
          <cell r="K1003">
            <v>0</v>
          </cell>
          <cell r="L1003">
            <v>0</v>
          </cell>
          <cell r="M1003">
            <v>0</v>
          </cell>
          <cell r="N1003">
            <v>0</v>
          </cell>
          <cell r="O1003">
            <v>0</v>
          </cell>
          <cell r="P1003">
            <v>0</v>
          </cell>
          <cell r="Q1003">
            <v>0</v>
          </cell>
          <cell r="R1003">
            <v>0</v>
          </cell>
          <cell r="S1003">
            <v>0</v>
          </cell>
          <cell r="T1003">
            <v>0</v>
          </cell>
          <cell r="U1003">
            <v>0</v>
          </cell>
          <cell r="V1003">
            <v>0</v>
          </cell>
          <cell r="W1003">
            <v>0</v>
          </cell>
          <cell r="X1003">
            <v>0</v>
          </cell>
          <cell r="Y1003">
            <v>0</v>
          </cell>
          <cell r="Z1003">
            <v>0</v>
          </cell>
          <cell r="AA1003">
            <v>0</v>
          </cell>
          <cell r="AB1003">
            <v>0</v>
          </cell>
          <cell r="AC1003">
            <v>0</v>
          </cell>
          <cell r="AD1003">
            <v>0</v>
          </cell>
          <cell r="AE1003">
            <v>0</v>
          </cell>
          <cell r="AF1003">
            <v>0</v>
          </cell>
          <cell r="AG1003">
            <v>0</v>
          </cell>
          <cell r="AH1003">
            <v>0</v>
          </cell>
          <cell r="AI1003">
            <v>0</v>
          </cell>
          <cell r="AJ1003">
            <v>0</v>
          </cell>
          <cell r="AK1003">
            <v>0</v>
          </cell>
          <cell r="AL1003">
            <v>0</v>
          </cell>
          <cell r="AM1003">
            <v>0</v>
          </cell>
          <cell r="AN1003">
            <v>0</v>
          </cell>
          <cell r="AO1003">
            <v>0</v>
          </cell>
          <cell r="AP1003">
            <v>0</v>
          </cell>
          <cell r="AQ1003">
            <v>0</v>
          </cell>
          <cell r="AR1003">
            <v>0</v>
          </cell>
          <cell r="AS1003">
            <v>0</v>
          </cell>
          <cell r="AT1003">
            <v>0</v>
          </cell>
          <cell r="AU1003">
            <v>0</v>
          </cell>
          <cell r="AV1003">
            <v>0</v>
          </cell>
          <cell r="AW1003">
            <v>0</v>
          </cell>
          <cell r="AX1003">
            <v>0</v>
          </cell>
          <cell r="AY1003">
            <v>0</v>
          </cell>
          <cell r="AZ1003">
            <v>0</v>
          </cell>
          <cell r="BA1003" t="str">
            <v>EMPRE</v>
          </cell>
        </row>
        <row r="1004">
          <cell r="A1004" t="str">
            <v>300</v>
          </cell>
          <cell r="B1004" t="str">
            <v>Corrección Monetaria</v>
          </cell>
          <cell r="C1004">
            <v>0</v>
          </cell>
          <cell r="D1004" t="str">
            <v>8280000</v>
          </cell>
          <cell r="E1004">
            <v>944584</v>
          </cell>
          <cell r="F1004">
            <v>278931</v>
          </cell>
          <cell r="G1004">
            <v>0</v>
          </cell>
          <cell r="H1004">
            <v>0</v>
          </cell>
          <cell r="I1004">
            <v>0</v>
          </cell>
          <cell r="J1004">
            <v>0</v>
          </cell>
          <cell r="K1004">
            <v>0</v>
          </cell>
          <cell r="L1004">
            <v>0</v>
          </cell>
          <cell r="M1004">
            <v>0</v>
          </cell>
          <cell r="N1004">
            <v>0</v>
          </cell>
          <cell r="O1004">
            <v>0</v>
          </cell>
          <cell r="P1004">
            <v>0</v>
          </cell>
          <cell r="Q1004">
            <v>0</v>
          </cell>
          <cell r="R1004">
            <v>0</v>
          </cell>
          <cell r="S1004">
            <v>0</v>
          </cell>
          <cell r="T1004">
            <v>0</v>
          </cell>
          <cell r="U1004">
            <v>0</v>
          </cell>
          <cell r="V1004">
            <v>0</v>
          </cell>
          <cell r="W1004">
            <v>0</v>
          </cell>
          <cell r="X1004">
            <v>0</v>
          </cell>
          <cell r="Y1004">
            <v>0</v>
          </cell>
          <cell r="Z1004">
            <v>0</v>
          </cell>
          <cell r="AA1004">
            <v>0</v>
          </cell>
          <cell r="AB1004">
            <v>0</v>
          </cell>
          <cell r="AC1004">
            <v>0</v>
          </cell>
          <cell r="AD1004">
            <v>0</v>
          </cell>
          <cell r="AE1004">
            <v>0</v>
          </cell>
          <cell r="AF1004">
            <v>0</v>
          </cell>
          <cell r="AG1004">
            <v>0</v>
          </cell>
          <cell r="AH1004">
            <v>0</v>
          </cell>
          <cell r="AI1004">
            <v>0</v>
          </cell>
          <cell r="AJ1004">
            <v>0</v>
          </cell>
          <cell r="AK1004">
            <v>0</v>
          </cell>
          <cell r="AL1004">
            <v>0</v>
          </cell>
          <cell r="AM1004">
            <v>0</v>
          </cell>
          <cell r="AN1004">
            <v>0</v>
          </cell>
          <cell r="AO1004">
            <v>-1787034</v>
          </cell>
          <cell r="AP1004">
            <v>-5361102</v>
          </cell>
          <cell r="AQ1004">
            <v>-1787034</v>
          </cell>
          <cell r="AR1004">
            <v>-1787036</v>
          </cell>
          <cell r="AS1004">
            <v>-8935170</v>
          </cell>
          <cell r="AT1004">
            <v>-7148136</v>
          </cell>
          <cell r="AU1004">
            <v>-1787034</v>
          </cell>
          <cell r="AV1004">
            <v>3574068</v>
          </cell>
          <cell r="AW1004">
            <v>-14296274</v>
          </cell>
          <cell r="AX1004">
            <v>-12509238</v>
          </cell>
          <cell r="AY1004">
            <v>-3574068</v>
          </cell>
          <cell r="AZ1004">
            <v>0</v>
          </cell>
          <cell r="BA1004" t="str">
            <v>TDATA</v>
          </cell>
        </row>
        <row r="1005">
          <cell r="A1005" t="str">
            <v>300</v>
          </cell>
          <cell r="B1005" t="str">
            <v>Corrección Monetaria</v>
          </cell>
          <cell r="C1005">
            <v>0</v>
          </cell>
          <cell r="D1005" t="str">
            <v>8310321</v>
          </cell>
          <cell r="E1005">
            <v>-5127401</v>
          </cell>
          <cell r="F1005">
            <v>-1709134</v>
          </cell>
          <cell r="G1005">
            <v>0</v>
          </cell>
          <cell r="H1005">
            <v>0</v>
          </cell>
          <cell r="I1005">
            <v>0</v>
          </cell>
          <cell r="J1005">
            <v>0</v>
          </cell>
          <cell r="K1005">
            <v>0</v>
          </cell>
          <cell r="L1005">
            <v>0</v>
          </cell>
          <cell r="M1005">
            <v>0</v>
          </cell>
          <cell r="N1005">
            <v>0</v>
          </cell>
          <cell r="O1005">
            <v>0</v>
          </cell>
          <cell r="P1005">
            <v>0</v>
          </cell>
          <cell r="Q1005">
            <v>0</v>
          </cell>
          <cell r="R1005">
            <v>0</v>
          </cell>
          <cell r="S1005">
            <v>0</v>
          </cell>
          <cell r="T1005">
            <v>0</v>
          </cell>
          <cell r="U1005">
            <v>0</v>
          </cell>
          <cell r="V1005">
            <v>0</v>
          </cell>
          <cell r="W1005">
            <v>0</v>
          </cell>
          <cell r="X1005">
            <v>0</v>
          </cell>
          <cell r="Y1005">
            <v>0</v>
          </cell>
          <cell r="Z1005">
            <v>0</v>
          </cell>
          <cell r="AA1005">
            <v>0</v>
          </cell>
          <cell r="AB1005">
            <v>0</v>
          </cell>
          <cell r="AC1005">
            <v>0</v>
          </cell>
          <cell r="AD1005">
            <v>0</v>
          </cell>
          <cell r="AE1005">
            <v>0</v>
          </cell>
          <cell r="AF1005">
            <v>0</v>
          </cell>
          <cell r="AG1005">
            <v>0</v>
          </cell>
          <cell r="AH1005">
            <v>0</v>
          </cell>
          <cell r="AI1005">
            <v>0</v>
          </cell>
          <cell r="AJ1005">
            <v>0</v>
          </cell>
          <cell r="AK1005">
            <v>0</v>
          </cell>
          <cell r="AL1005">
            <v>0</v>
          </cell>
          <cell r="AM1005">
            <v>0</v>
          </cell>
          <cell r="AN1005">
            <v>0</v>
          </cell>
          <cell r="AO1005">
            <v>0</v>
          </cell>
          <cell r="AP1005">
            <v>0</v>
          </cell>
          <cell r="AQ1005">
            <v>0</v>
          </cell>
          <cell r="AR1005">
            <v>0</v>
          </cell>
          <cell r="AS1005">
            <v>0</v>
          </cell>
          <cell r="AT1005">
            <v>0</v>
          </cell>
          <cell r="AU1005">
            <v>0</v>
          </cell>
          <cell r="AV1005">
            <v>0</v>
          </cell>
          <cell r="AW1005">
            <v>0</v>
          </cell>
          <cell r="AX1005">
            <v>0</v>
          </cell>
          <cell r="AY1005">
            <v>0</v>
          </cell>
          <cell r="AZ1005">
            <v>0</v>
          </cell>
          <cell r="BA1005" t="str">
            <v>EMPRE</v>
          </cell>
        </row>
        <row r="1006">
          <cell r="A1006" t="str">
            <v>300</v>
          </cell>
          <cell r="B1006" t="str">
            <v>Corrección Monetaria</v>
          </cell>
          <cell r="C1006" t="str">
            <v>C MONETARIA OTROS ACT T. DATA</v>
          </cell>
          <cell r="D1006" t="str">
            <v>8230090</v>
          </cell>
          <cell r="E1006">
            <v>0</v>
          </cell>
          <cell r="F1006">
            <v>0</v>
          </cell>
          <cell r="G1006">
            <v>0</v>
          </cell>
          <cell r="H1006">
            <v>0</v>
          </cell>
          <cell r="I1006">
            <v>0</v>
          </cell>
          <cell r="J1006">
            <v>0</v>
          </cell>
          <cell r="K1006">
            <v>0</v>
          </cell>
          <cell r="L1006">
            <v>0</v>
          </cell>
          <cell r="M1006">
            <v>0</v>
          </cell>
          <cell r="N1006">
            <v>0</v>
          </cell>
          <cell r="O1006">
            <v>0</v>
          </cell>
          <cell r="P1006">
            <v>0</v>
          </cell>
          <cell r="Q1006">
            <v>0</v>
          </cell>
          <cell r="R1006">
            <v>0</v>
          </cell>
          <cell r="S1006">
            <v>0</v>
          </cell>
          <cell r="T1006">
            <v>0</v>
          </cell>
          <cell r="U1006">
            <v>0</v>
          </cell>
          <cell r="V1006">
            <v>0</v>
          </cell>
          <cell r="W1006">
            <v>0</v>
          </cell>
          <cell r="X1006">
            <v>0</v>
          </cell>
          <cell r="Y1006">
            <v>0</v>
          </cell>
          <cell r="Z1006">
            <v>0</v>
          </cell>
          <cell r="AA1006">
            <v>0</v>
          </cell>
          <cell r="AB1006">
            <v>0</v>
          </cell>
          <cell r="AC1006">
            <v>0</v>
          </cell>
          <cell r="AD1006">
            <v>0</v>
          </cell>
          <cell r="AE1006">
            <v>0</v>
          </cell>
          <cell r="AF1006">
            <v>0</v>
          </cell>
          <cell r="AG1006">
            <v>0</v>
          </cell>
          <cell r="AH1006">
            <v>0</v>
          </cell>
          <cell r="AI1006">
            <v>0</v>
          </cell>
          <cell r="AJ1006">
            <v>0</v>
          </cell>
          <cell r="AK1006">
            <v>0</v>
          </cell>
          <cell r="AL1006">
            <v>0</v>
          </cell>
          <cell r="AM1006">
            <v>0</v>
          </cell>
          <cell r="AN1006">
            <v>0</v>
          </cell>
          <cell r="AO1006">
            <v>0</v>
          </cell>
          <cell r="AP1006">
            <v>0</v>
          </cell>
          <cell r="AQ1006">
            <v>5397636</v>
          </cell>
          <cell r="AR1006">
            <v>0</v>
          </cell>
          <cell r="AS1006">
            <v>0</v>
          </cell>
          <cell r="AT1006">
            <v>0</v>
          </cell>
          <cell r="AU1006">
            <v>0</v>
          </cell>
          <cell r="AV1006">
            <v>0</v>
          </cell>
          <cell r="AW1006">
            <v>0</v>
          </cell>
          <cell r="AX1006">
            <v>0</v>
          </cell>
          <cell r="AY1006">
            <v>0</v>
          </cell>
          <cell r="AZ1006">
            <v>0</v>
          </cell>
          <cell r="BA1006" t="str">
            <v>TEMPR</v>
          </cell>
        </row>
        <row r="1007">
          <cell r="A1007" t="str">
            <v>300</v>
          </cell>
          <cell r="B1007" t="str">
            <v>Corrección Monetaria</v>
          </cell>
          <cell r="C1007" t="str">
            <v>C MONETARIA P. CIRCULANTE T DA</v>
          </cell>
          <cell r="D1007" t="str">
            <v>8260090</v>
          </cell>
          <cell r="E1007">
            <v>0</v>
          </cell>
          <cell r="F1007">
            <v>0</v>
          </cell>
          <cell r="G1007">
            <v>0</v>
          </cell>
          <cell r="H1007">
            <v>0</v>
          </cell>
          <cell r="I1007">
            <v>0</v>
          </cell>
          <cell r="J1007">
            <v>0</v>
          </cell>
          <cell r="K1007">
            <v>0</v>
          </cell>
          <cell r="L1007">
            <v>0</v>
          </cell>
          <cell r="M1007">
            <v>0</v>
          </cell>
          <cell r="N1007">
            <v>0</v>
          </cell>
          <cell r="O1007">
            <v>0</v>
          </cell>
          <cell r="P1007">
            <v>0</v>
          </cell>
          <cell r="Q1007">
            <v>0</v>
          </cell>
          <cell r="R1007">
            <v>0</v>
          </cell>
          <cell r="S1007">
            <v>0</v>
          </cell>
          <cell r="T1007">
            <v>0</v>
          </cell>
          <cell r="U1007">
            <v>0</v>
          </cell>
          <cell r="V1007">
            <v>0</v>
          </cell>
          <cell r="W1007">
            <v>0</v>
          </cell>
          <cell r="X1007">
            <v>0</v>
          </cell>
          <cell r="Y1007">
            <v>0</v>
          </cell>
          <cell r="Z1007">
            <v>0</v>
          </cell>
          <cell r="AA1007">
            <v>0</v>
          </cell>
          <cell r="AB1007">
            <v>0</v>
          </cell>
          <cell r="AC1007">
            <v>0</v>
          </cell>
          <cell r="AD1007">
            <v>0</v>
          </cell>
          <cell r="AE1007">
            <v>0</v>
          </cell>
          <cell r="AF1007">
            <v>0</v>
          </cell>
          <cell r="AG1007">
            <v>0</v>
          </cell>
          <cell r="AH1007">
            <v>0</v>
          </cell>
          <cell r="AI1007">
            <v>0</v>
          </cell>
          <cell r="AJ1007">
            <v>0</v>
          </cell>
          <cell r="AK1007">
            <v>0</v>
          </cell>
          <cell r="AL1007">
            <v>0</v>
          </cell>
          <cell r="AM1007">
            <v>0</v>
          </cell>
          <cell r="AN1007">
            <v>0</v>
          </cell>
          <cell r="AO1007">
            <v>0</v>
          </cell>
          <cell r="AP1007">
            <v>0</v>
          </cell>
          <cell r="AQ1007">
            <v>-60738600</v>
          </cell>
          <cell r="AR1007">
            <v>-42050580</v>
          </cell>
          <cell r="AS1007">
            <v>0</v>
          </cell>
          <cell r="AT1007">
            <v>42050180</v>
          </cell>
          <cell r="AU1007">
            <v>0</v>
          </cell>
          <cell r="AV1007">
            <v>0</v>
          </cell>
          <cell r="AW1007">
            <v>0</v>
          </cell>
          <cell r="AX1007">
            <v>0</v>
          </cell>
          <cell r="AY1007">
            <v>0</v>
          </cell>
          <cell r="AZ1007">
            <v>0</v>
          </cell>
          <cell r="BA1007" t="str">
            <v>TEMPR</v>
          </cell>
        </row>
        <row r="1008">
          <cell r="A1008" t="str">
            <v>300</v>
          </cell>
          <cell r="B1008" t="str">
            <v>Corrección Monetaria</v>
          </cell>
          <cell r="C1008" t="str">
            <v>C. MONETARIA ACT CIRC T. DATA</v>
          </cell>
          <cell r="D1008" t="str">
            <v>8210090</v>
          </cell>
          <cell r="E1008">
            <v>0</v>
          </cell>
          <cell r="F1008">
            <v>0</v>
          </cell>
          <cell r="G1008">
            <v>0</v>
          </cell>
          <cell r="H1008">
            <v>0</v>
          </cell>
          <cell r="I1008">
            <v>0</v>
          </cell>
          <cell r="J1008">
            <v>0</v>
          </cell>
          <cell r="K1008">
            <v>0</v>
          </cell>
          <cell r="L1008">
            <v>0</v>
          </cell>
          <cell r="M1008">
            <v>0</v>
          </cell>
          <cell r="N1008">
            <v>0</v>
          </cell>
          <cell r="O1008">
            <v>0</v>
          </cell>
          <cell r="P1008">
            <v>0</v>
          </cell>
          <cell r="Q1008">
            <v>0</v>
          </cell>
          <cell r="R1008">
            <v>0</v>
          </cell>
          <cell r="S1008">
            <v>0</v>
          </cell>
          <cell r="T1008">
            <v>0</v>
          </cell>
          <cell r="U1008">
            <v>0</v>
          </cell>
          <cell r="V1008">
            <v>0</v>
          </cell>
          <cell r="W1008">
            <v>0</v>
          </cell>
          <cell r="X1008">
            <v>0</v>
          </cell>
          <cell r="Y1008">
            <v>0</v>
          </cell>
          <cell r="Z1008">
            <v>0</v>
          </cell>
          <cell r="AA1008">
            <v>0</v>
          </cell>
          <cell r="AB1008">
            <v>0</v>
          </cell>
          <cell r="AC1008">
            <v>0</v>
          </cell>
          <cell r="AD1008">
            <v>0</v>
          </cell>
          <cell r="AE1008">
            <v>0</v>
          </cell>
          <cell r="AF1008">
            <v>0</v>
          </cell>
          <cell r="AG1008">
            <v>0</v>
          </cell>
          <cell r="AH1008">
            <v>0</v>
          </cell>
          <cell r="AI1008">
            <v>0</v>
          </cell>
          <cell r="AJ1008">
            <v>0</v>
          </cell>
          <cell r="AK1008">
            <v>0</v>
          </cell>
          <cell r="AL1008">
            <v>0</v>
          </cell>
          <cell r="AM1008">
            <v>0</v>
          </cell>
          <cell r="AN1008">
            <v>0</v>
          </cell>
          <cell r="AO1008">
            <v>0</v>
          </cell>
          <cell r="AP1008">
            <v>0</v>
          </cell>
          <cell r="AQ1008">
            <v>1378688</v>
          </cell>
          <cell r="AR1008">
            <v>0</v>
          </cell>
          <cell r="AS1008">
            <v>0</v>
          </cell>
          <cell r="AT1008">
            <v>0</v>
          </cell>
          <cell r="AU1008">
            <v>0</v>
          </cell>
          <cell r="AV1008">
            <v>0</v>
          </cell>
          <cell r="AW1008">
            <v>0</v>
          </cell>
          <cell r="AX1008">
            <v>0</v>
          </cell>
          <cell r="AY1008">
            <v>0</v>
          </cell>
          <cell r="AZ1008">
            <v>0</v>
          </cell>
          <cell r="BA1008" t="str">
            <v>TEMPR</v>
          </cell>
        </row>
        <row r="1009">
          <cell r="A1009" t="str">
            <v>300</v>
          </cell>
          <cell r="B1009" t="str">
            <v>Corrección Monetaria</v>
          </cell>
          <cell r="C1009" t="str">
            <v xml:space="preserve">C.M. ACTIVO FIJO ADQUIRIDO EN </v>
          </cell>
          <cell r="D1009" t="str">
            <v>8310321</v>
          </cell>
          <cell r="E1009">
            <v>-5127401</v>
          </cell>
          <cell r="F1009">
            <v>-1709134</v>
          </cell>
          <cell r="G1009">
            <v>0</v>
          </cell>
          <cell r="H1009">
            <v>0</v>
          </cell>
          <cell r="I1009">
            <v>0</v>
          </cell>
          <cell r="J1009">
            <v>0</v>
          </cell>
          <cell r="K1009">
            <v>0</v>
          </cell>
          <cell r="L1009">
            <v>0</v>
          </cell>
          <cell r="M1009">
            <v>0</v>
          </cell>
          <cell r="N1009">
            <v>0</v>
          </cell>
          <cell r="O1009">
            <v>0</v>
          </cell>
          <cell r="P1009">
            <v>0</v>
          </cell>
          <cell r="Q1009">
            <v>0</v>
          </cell>
          <cell r="R1009">
            <v>0</v>
          </cell>
          <cell r="S1009">
            <v>0</v>
          </cell>
          <cell r="T1009">
            <v>0</v>
          </cell>
          <cell r="U1009">
            <v>0</v>
          </cell>
          <cell r="V1009">
            <v>0</v>
          </cell>
          <cell r="W1009">
            <v>0</v>
          </cell>
          <cell r="X1009">
            <v>0</v>
          </cell>
          <cell r="Y1009">
            <v>0</v>
          </cell>
          <cell r="Z1009">
            <v>0</v>
          </cell>
          <cell r="AA1009">
            <v>0</v>
          </cell>
          <cell r="AB1009">
            <v>0</v>
          </cell>
          <cell r="AC1009">
            <v>0</v>
          </cell>
          <cell r="AD1009">
            <v>0</v>
          </cell>
          <cell r="AE1009">
            <v>0</v>
          </cell>
          <cell r="AF1009">
            <v>0</v>
          </cell>
          <cell r="AG1009">
            <v>0</v>
          </cell>
          <cell r="AH1009">
            <v>0</v>
          </cell>
          <cell r="AI1009">
            <v>0</v>
          </cell>
          <cell r="AJ1009">
            <v>0</v>
          </cell>
          <cell r="AK1009">
            <v>0</v>
          </cell>
          <cell r="AL1009">
            <v>0</v>
          </cell>
          <cell r="AM1009">
            <v>0</v>
          </cell>
          <cell r="AN1009">
            <v>0</v>
          </cell>
          <cell r="AO1009">
            <v>4107768</v>
          </cell>
          <cell r="AP1009">
            <v>12323336</v>
          </cell>
          <cell r="AQ1009">
            <v>-12323336</v>
          </cell>
          <cell r="AR1009">
            <v>20538886</v>
          </cell>
          <cell r="AS1009">
            <v>19587252</v>
          </cell>
          <cell r="AT1009">
            <v>16085052</v>
          </cell>
          <cell r="AU1009">
            <v>4021268</v>
          </cell>
          <cell r="AV1009">
            <v>-8042530</v>
          </cell>
          <cell r="AW1009">
            <v>32170110</v>
          </cell>
          <cell r="AX1009">
            <v>28148846</v>
          </cell>
          <cell r="AY1009">
            <v>8042532</v>
          </cell>
          <cell r="AZ1009">
            <v>0</v>
          </cell>
          <cell r="BA1009" t="str">
            <v>TEMPR</v>
          </cell>
        </row>
        <row r="1010">
          <cell r="A1010" t="str">
            <v>300</v>
          </cell>
          <cell r="B1010" t="str">
            <v>Corrección Monetaria</v>
          </cell>
          <cell r="C1010" t="str">
            <v>CORRECCION MONETARIA ACTIVO CI</v>
          </cell>
          <cell r="D1010" t="str">
            <v>8210000</v>
          </cell>
          <cell r="E1010">
            <v>-892005</v>
          </cell>
          <cell r="F1010">
            <v>-591451</v>
          </cell>
          <cell r="G1010">
            <v>0</v>
          </cell>
          <cell r="H1010">
            <v>0</v>
          </cell>
          <cell r="I1010">
            <v>0</v>
          </cell>
          <cell r="J1010">
            <v>0</v>
          </cell>
          <cell r="K1010">
            <v>0</v>
          </cell>
          <cell r="L1010">
            <v>0</v>
          </cell>
          <cell r="M1010">
            <v>0</v>
          </cell>
          <cell r="N1010">
            <v>0</v>
          </cell>
          <cell r="O1010">
            <v>0</v>
          </cell>
          <cell r="P1010">
            <v>0</v>
          </cell>
          <cell r="Q1010">
            <v>0</v>
          </cell>
          <cell r="R1010">
            <v>0</v>
          </cell>
          <cell r="S1010">
            <v>0</v>
          </cell>
          <cell r="T1010">
            <v>0</v>
          </cell>
          <cell r="U1010">
            <v>0</v>
          </cell>
          <cell r="V1010">
            <v>0</v>
          </cell>
          <cell r="W1010">
            <v>0</v>
          </cell>
          <cell r="X1010">
            <v>0</v>
          </cell>
          <cell r="Y1010">
            <v>0</v>
          </cell>
          <cell r="Z1010">
            <v>0</v>
          </cell>
          <cell r="AA1010">
            <v>0</v>
          </cell>
          <cell r="AB1010">
            <v>0</v>
          </cell>
          <cell r="AC1010">
            <v>0</v>
          </cell>
          <cell r="AD1010">
            <v>0</v>
          </cell>
          <cell r="AE1010">
            <v>0</v>
          </cell>
          <cell r="AF1010">
            <v>0</v>
          </cell>
          <cell r="AG1010">
            <v>0</v>
          </cell>
          <cell r="AH1010">
            <v>0</v>
          </cell>
          <cell r="AI1010">
            <v>0</v>
          </cell>
          <cell r="AJ1010">
            <v>0</v>
          </cell>
          <cell r="AK1010">
            <v>0</v>
          </cell>
          <cell r="AL1010">
            <v>0</v>
          </cell>
          <cell r="AM1010">
            <v>0</v>
          </cell>
          <cell r="AN1010">
            <v>0</v>
          </cell>
          <cell r="AO1010">
            <v>66386</v>
          </cell>
          <cell r="AP1010">
            <v>54832</v>
          </cell>
          <cell r="AQ1010">
            <v>-34246</v>
          </cell>
          <cell r="AR1010">
            <v>66730</v>
          </cell>
          <cell r="AS1010">
            <v>352572</v>
          </cell>
          <cell r="AT1010">
            <v>3305752</v>
          </cell>
          <cell r="AU1010">
            <v>1412160</v>
          </cell>
          <cell r="AV1010">
            <v>-958872</v>
          </cell>
          <cell r="AW1010">
            <v>4116524</v>
          </cell>
          <cell r="AX1010">
            <v>5664868</v>
          </cell>
          <cell r="AY1010">
            <v>1971166</v>
          </cell>
          <cell r="AZ1010">
            <v>206290</v>
          </cell>
          <cell r="BA1010" t="str">
            <v>COMUN</v>
          </cell>
        </row>
        <row r="1011">
          <cell r="A1011" t="str">
            <v>300</v>
          </cell>
          <cell r="B1011" t="str">
            <v>Corrección Monetaria</v>
          </cell>
          <cell r="C1011" t="str">
            <v>CORRECCION MONETARIA ACTIVO CI</v>
          </cell>
          <cell r="D1011" t="str">
            <v>8210000</v>
          </cell>
          <cell r="E1011">
            <v>-22276795</v>
          </cell>
          <cell r="F1011">
            <v>-14924082</v>
          </cell>
          <cell r="G1011">
            <v>0</v>
          </cell>
          <cell r="H1011">
            <v>0</v>
          </cell>
          <cell r="I1011">
            <v>0</v>
          </cell>
          <cell r="J1011">
            <v>0</v>
          </cell>
          <cell r="K1011">
            <v>0</v>
          </cell>
          <cell r="L1011">
            <v>0</v>
          </cell>
          <cell r="M1011">
            <v>0</v>
          </cell>
          <cell r="N1011">
            <v>0</v>
          </cell>
          <cell r="O1011">
            <v>0</v>
          </cell>
          <cell r="P1011">
            <v>0</v>
          </cell>
          <cell r="Q1011">
            <v>0</v>
          </cell>
          <cell r="R1011">
            <v>0</v>
          </cell>
          <cell r="S1011">
            <v>0</v>
          </cell>
          <cell r="T1011">
            <v>0</v>
          </cell>
          <cell r="U1011">
            <v>0</v>
          </cell>
          <cell r="V1011">
            <v>0</v>
          </cell>
          <cell r="W1011">
            <v>0</v>
          </cell>
          <cell r="X1011">
            <v>0</v>
          </cell>
          <cell r="Y1011">
            <v>0</v>
          </cell>
          <cell r="Z1011">
            <v>0</v>
          </cell>
          <cell r="AA1011">
            <v>0</v>
          </cell>
          <cell r="AB1011">
            <v>0</v>
          </cell>
          <cell r="AC1011">
            <v>0</v>
          </cell>
          <cell r="AD1011">
            <v>0</v>
          </cell>
          <cell r="AE1011">
            <v>0</v>
          </cell>
          <cell r="AF1011">
            <v>0</v>
          </cell>
          <cell r="AG1011">
            <v>0</v>
          </cell>
          <cell r="AH1011">
            <v>0</v>
          </cell>
          <cell r="AI1011">
            <v>0</v>
          </cell>
          <cell r="AJ1011">
            <v>0</v>
          </cell>
          <cell r="AK1011">
            <v>0</v>
          </cell>
          <cell r="AL1011">
            <v>0</v>
          </cell>
          <cell r="AM1011">
            <v>0</v>
          </cell>
          <cell r="AN1011">
            <v>0</v>
          </cell>
          <cell r="AO1011">
            <v>59978350</v>
          </cell>
          <cell r="AP1011">
            <v>95801366</v>
          </cell>
          <cell r="AQ1011">
            <v>-55274296</v>
          </cell>
          <cell r="AR1011">
            <v>115969746</v>
          </cell>
          <cell r="AS1011">
            <v>203793990</v>
          </cell>
          <cell r="AT1011">
            <v>172059174</v>
          </cell>
          <cell r="AU1011">
            <v>-89432504</v>
          </cell>
          <cell r="AV1011">
            <v>-24332686</v>
          </cell>
          <cell r="AW1011">
            <v>103447780</v>
          </cell>
          <cell r="AX1011">
            <v>142910104</v>
          </cell>
          <cell r="AY1011">
            <v>49964624</v>
          </cell>
          <cell r="AZ1011">
            <v>5294534</v>
          </cell>
          <cell r="BA1011" t="str">
            <v>INTER</v>
          </cell>
        </row>
        <row r="1012">
          <cell r="A1012" t="str">
            <v>300</v>
          </cell>
          <cell r="B1012" t="str">
            <v>Corrección Monetaria</v>
          </cell>
          <cell r="C1012" t="str">
            <v>CORRECCION MONETARIA ACTIVO CI</v>
          </cell>
          <cell r="D1012" t="str">
            <v>8210000</v>
          </cell>
          <cell r="E1012">
            <v>0</v>
          </cell>
          <cell r="F1012">
            <v>0</v>
          </cell>
          <cell r="G1012">
            <v>0</v>
          </cell>
          <cell r="H1012">
            <v>0</v>
          </cell>
          <cell r="I1012">
            <v>0</v>
          </cell>
          <cell r="J1012">
            <v>0</v>
          </cell>
          <cell r="K1012">
            <v>0</v>
          </cell>
          <cell r="L1012">
            <v>0</v>
          </cell>
          <cell r="M1012">
            <v>0</v>
          </cell>
          <cell r="N1012">
            <v>0</v>
          </cell>
          <cell r="O1012">
            <v>0</v>
          </cell>
          <cell r="P1012">
            <v>0</v>
          </cell>
          <cell r="Q1012">
            <v>0</v>
          </cell>
          <cell r="R1012">
            <v>0</v>
          </cell>
          <cell r="S1012">
            <v>0</v>
          </cell>
          <cell r="T1012">
            <v>0</v>
          </cell>
          <cell r="U1012">
            <v>0</v>
          </cell>
          <cell r="V1012">
            <v>0</v>
          </cell>
          <cell r="W1012">
            <v>0</v>
          </cell>
          <cell r="X1012">
            <v>0</v>
          </cell>
          <cell r="Y1012">
            <v>0</v>
          </cell>
          <cell r="Z1012">
            <v>0</v>
          </cell>
          <cell r="AA1012">
            <v>0</v>
          </cell>
          <cell r="AB1012">
            <v>0</v>
          </cell>
          <cell r="AC1012">
            <v>0</v>
          </cell>
          <cell r="AD1012">
            <v>0</v>
          </cell>
          <cell r="AE1012">
            <v>0</v>
          </cell>
          <cell r="AF1012">
            <v>0</v>
          </cell>
          <cell r="AG1012">
            <v>0</v>
          </cell>
          <cell r="AH1012">
            <v>0</v>
          </cell>
          <cell r="AI1012">
            <v>0</v>
          </cell>
          <cell r="AJ1012">
            <v>0</v>
          </cell>
          <cell r="AK1012">
            <v>0</v>
          </cell>
          <cell r="AL1012">
            <v>0</v>
          </cell>
          <cell r="AM1012">
            <v>0</v>
          </cell>
          <cell r="AN1012">
            <v>0</v>
          </cell>
          <cell r="AO1012">
            <v>0</v>
          </cell>
          <cell r="AP1012">
            <v>0</v>
          </cell>
          <cell r="AQ1012">
            <v>0</v>
          </cell>
          <cell r="AR1012">
            <v>0</v>
          </cell>
          <cell r="AS1012">
            <v>0</v>
          </cell>
          <cell r="AT1012">
            <v>0</v>
          </cell>
          <cell r="AU1012">
            <v>0</v>
          </cell>
          <cell r="AV1012">
            <v>0</v>
          </cell>
          <cell r="AW1012">
            <v>0</v>
          </cell>
          <cell r="AX1012">
            <v>2022876</v>
          </cell>
          <cell r="AY1012">
            <v>-2022876</v>
          </cell>
          <cell r="AZ1012">
            <v>0</v>
          </cell>
          <cell r="BA1012" t="str">
            <v>INVER</v>
          </cell>
        </row>
        <row r="1013">
          <cell r="A1013" t="str">
            <v>300</v>
          </cell>
          <cell r="B1013" t="str">
            <v>Corrección Monetaria</v>
          </cell>
          <cell r="C1013" t="str">
            <v>CORRECCION MONETARIA ACTIVO CI</v>
          </cell>
          <cell r="D1013" t="str">
            <v>8210000</v>
          </cell>
          <cell r="E1013">
            <v>0</v>
          </cell>
          <cell r="F1013">
            <v>0</v>
          </cell>
          <cell r="G1013">
            <v>0</v>
          </cell>
          <cell r="H1013">
            <v>0</v>
          </cell>
          <cell r="I1013">
            <v>0</v>
          </cell>
          <cell r="J1013">
            <v>0</v>
          </cell>
          <cell r="K1013">
            <v>0</v>
          </cell>
          <cell r="L1013">
            <v>0</v>
          </cell>
          <cell r="M1013">
            <v>0</v>
          </cell>
          <cell r="N1013">
            <v>0</v>
          </cell>
          <cell r="O1013">
            <v>0</v>
          </cell>
          <cell r="P1013">
            <v>0</v>
          </cell>
          <cell r="Q1013">
            <v>0</v>
          </cell>
          <cell r="R1013">
            <v>0</v>
          </cell>
          <cell r="S1013">
            <v>0</v>
          </cell>
          <cell r="T1013">
            <v>0</v>
          </cell>
          <cell r="U1013">
            <v>0</v>
          </cell>
          <cell r="V1013">
            <v>0</v>
          </cell>
          <cell r="W1013">
            <v>0</v>
          </cell>
          <cell r="X1013">
            <v>0</v>
          </cell>
          <cell r="Y1013">
            <v>0</v>
          </cell>
          <cell r="Z1013">
            <v>0</v>
          </cell>
          <cell r="AA1013">
            <v>0</v>
          </cell>
          <cell r="AB1013">
            <v>0</v>
          </cell>
          <cell r="AC1013">
            <v>0</v>
          </cell>
          <cell r="AD1013">
            <v>0</v>
          </cell>
          <cell r="AE1013">
            <v>0</v>
          </cell>
          <cell r="AF1013">
            <v>0</v>
          </cell>
          <cell r="AG1013">
            <v>0</v>
          </cell>
          <cell r="AH1013">
            <v>0</v>
          </cell>
          <cell r="AI1013">
            <v>0</v>
          </cell>
          <cell r="AJ1013">
            <v>0</v>
          </cell>
          <cell r="AK1013">
            <v>0</v>
          </cell>
          <cell r="AL1013">
            <v>0</v>
          </cell>
          <cell r="AM1013">
            <v>0</v>
          </cell>
          <cell r="AN1013">
            <v>0</v>
          </cell>
          <cell r="AO1013">
            <v>0</v>
          </cell>
          <cell r="AP1013">
            <v>419420</v>
          </cell>
          <cell r="AQ1013">
            <v>-419420</v>
          </cell>
          <cell r="AR1013">
            <v>0</v>
          </cell>
          <cell r="AS1013">
            <v>0</v>
          </cell>
          <cell r="AT1013">
            <v>0</v>
          </cell>
          <cell r="AU1013">
            <v>0</v>
          </cell>
          <cell r="AV1013">
            <v>0</v>
          </cell>
          <cell r="AW1013">
            <v>0</v>
          </cell>
          <cell r="AX1013">
            <v>0</v>
          </cell>
          <cell r="AY1013">
            <v>0</v>
          </cell>
          <cell r="AZ1013">
            <v>0</v>
          </cell>
          <cell r="BA1013" t="str">
            <v>PANAL</v>
          </cell>
        </row>
        <row r="1014">
          <cell r="A1014" t="str">
            <v>300</v>
          </cell>
          <cell r="B1014" t="str">
            <v>Corrección Monetaria</v>
          </cell>
          <cell r="C1014" t="str">
            <v>CORRECCION MONETARIA ACTIVO CI</v>
          </cell>
          <cell r="D1014" t="str">
            <v>8210000</v>
          </cell>
          <cell r="E1014">
            <v>0</v>
          </cell>
          <cell r="F1014">
            <v>0</v>
          </cell>
          <cell r="G1014">
            <v>0</v>
          </cell>
          <cell r="H1014">
            <v>0</v>
          </cell>
          <cell r="I1014">
            <v>0</v>
          </cell>
          <cell r="J1014">
            <v>0</v>
          </cell>
          <cell r="K1014">
            <v>0</v>
          </cell>
          <cell r="L1014">
            <v>0</v>
          </cell>
          <cell r="M1014">
            <v>0</v>
          </cell>
          <cell r="N1014">
            <v>0</v>
          </cell>
          <cell r="O1014">
            <v>0</v>
          </cell>
          <cell r="P1014">
            <v>0</v>
          </cell>
          <cell r="Q1014">
            <v>0</v>
          </cell>
          <cell r="R1014">
            <v>0</v>
          </cell>
          <cell r="S1014">
            <v>0</v>
          </cell>
          <cell r="T1014">
            <v>0</v>
          </cell>
          <cell r="U1014">
            <v>0</v>
          </cell>
          <cell r="V1014">
            <v>0</v>
          </cell>
          <cell r="W1014">
            <v>0</v>
          </cell>
          <cell r="X1014">
            <v>0</v>
          </cell>
          <cell r="Y1014">
            <v>0</v>
          </cell>
          <cell r="Z1014">
            <v>0</v>
          </cell>
          <cell r="AA1014">
            <v>0</v>
          </cell>
          <cell r="AB1014">
            <v>0</v>
          </cell>
          <cell r="AC1014">
            <v>0</v>
          </cell>
          <cell r="AD1014">
            <v>0</v>
          </cell>
          <cell r="AE1014">
            <v>0</v>
          </cell>
          <cell r="AF1014">
            <v>0</v>
          </cell>
          <cell r="AG1014">
            <v>0</v>
          </cell>
          <cell r="AH1014">
            <v>0</v>
          </cell>
          <cell r="AI1014">
            <v>0</v>
          </cell>
          <cell r="AJ1014">
            <v>0</v>
          </cell>
          <cell r="AK1014">
            <v>0</v>
          </cell>
          <cell r="AL1014">
            <v>0</v>
          </cell>
          <cell r="AM1014">
            <v>0</v>
          </cell>
          <cell r="AN1014">
            <v>0</v>
          </cell>
          <cell r="AO1014">
            <v>96688</v>
          </cell>
          <cell r="AP1014">
            <v>1364034</v>
          </cell>
          <cell r="AQ1014">
            <v>-2765790</v>
          </cell>
          <cell r="AR1014">
            <v>4371480</v>
          </cell>
          <cell r="AS1014">
            <v>1817008</v>
          </cell>
          <cell r="AT1014">
            <v>-438452</v>
          </cell>
          <cell r="AU1014">
            <v>1411468</v>
          </cell>
          <cell r="AV1014">
            <v>-1411468</v>
          </cell>
          <cell r="AW1014">
            <v>0</v>
          </cell>
          <cell r="AX1014">
            <v>2016882</v>
          </cell>
          <cell r="AY1014">
            <v>175380</v>
          </cell>
          <cell r="AZ1014">
            <v>0</v>
          </cell>
          <cell r="BA1014" t="str">
            <v>TECNO</v>
          </cell>
        </row>
        <row r="1015">
          <cell r="A1015" t="str">
            <v>300</v>
          </cell>
          <cell r="B1015" t="str">
            <v>Corrección Monetaria</v>
          </cell>
          <cell r="C1015" t="str">
            <v>CORRECCION MONETARIA ACTIVO CI</v>
          </cell>
          <cell r="D1015" t="str">
            <v>8210000</v>
          </cell>
          <cell r="E1015">
            <v>56647288</v>
          </cell>
          <cell r="F1015">
            <v>-91660085</v>
          </cell>
          <cell r="G1015">
            <v>0</v>
          </cell>
          <cell r="H1015">
            <v>0</v>
          </cell>
          <cell r="I1015">
            <v>0</v>
          </cell>
          <cell r="J1015">
            <v>0</v>
          </cell>
          <cell r="K1015">
            <v>0</v>
          </cell>
          <cell r="L1015">
            <v>0</v>
          </cell>
          <cell r="M1015">
            <v>0</v>
          </cell>
          <cell r="N1015">
            <v>0</v>
          </cell>
          <cell r="O1015">
            <v>0</v>
          </cell>
          <cell r="P1015">
            <v>0</v>
          </cell>
          <cell r="Q1015">
            <v>0</v>
          </cell>
          <cell r="R1015">
            <v>0</v>
          </cell>
          <cell r="S1015">
            <v>0</v>
          </cell>
          <cell r="T1015">
            <v>0</v>
          </cell>
          <cell r="U1015">
            <v>0</v>
          </cell>
          <cell r="V1015">
            <v>0</v>
          </cell>
          <cell r="W1015">
            <v>0</v>
          </cell>
          <cell r="X1015">
            <v>0</v>
          </cell>
          <cell r="Y1015">
            <v>0</v>
          </cell>
          <cell r="Z1015">
            <v>0</v>
          </cell>
          <cell r="AA1015">
            <v>0</v>
          </cell>
          <cell r="AB1015">
            <v>0</v>
          </cell>
          <cell r="AC1015">
            <v>0</v>
          </cell>
          <cell r="AD1015">
            <v>0</v>
          </cell>
          <cell r="AE1015">
            <v>0</v>
          </cell>
          <cell r="AF1015">
            <v>0</v>
          </cell>
          <cell r="AG1015">
            <v>0</v>
          </cell>
          <cell r="AH1015">
            <v>0</v>
          </cell>
          <cell r="AI1015">
            <v>0</v>
          </cell>
          <cell r="AJ1015">
            <v>0</v>
          </cell>
          <cell r="AK1015">
            <v>0</v>
          </cell>
          <cell r="AL1015">
            <v>0</v>
          </cell>
          <cell r="AM1015">
            <v>0</v>
          </cell>
          <cell r="AN1015">
            <v>0</v>
          </cell>
          <cell r="AO1015">
            <v>-17628402</v>
          </cell>
          <cell r="AP1015">
            <v>13886048</v>
          </cell>
          <cell r="AQ1015">
            <v>161446992</v>
          </cell>
          <cell r="AR1015">
            <v>281747198</v>
          </cell>
          <cell r="AS1015">
            <v>30447954</v>
          </cell>
          <cell r="AT1015">
            <v>48690922</v>
          </cell>
          <cell r="AU1015">
            <v>171285526</v>
          </cell>
          <cell r="AV1015">
            <v>-65007840</v>
          </cell>
          <cell r="AW1015">
            <v>298301574</v>
          </cell>
          <cell r="AX1015">
            <v>315489682</v>
          </cell>
          <cell r="AY1015">
            <v>-321328404</v>
          </cell>
          <cell r="AZ1015">
            <v>-97744904</v>
          </cell>
          <cell r="BA1015" t="str">
            <v>TEMPR</v>
          </cell>
        </row>
        <row r="1016">
          <cell r="A1016" t="str">
            <v>300</v>
          </cell>
          <cell r="B1016" t="str">
            <v>Corrección Monetaria</v>
          </cell>
          <cell r="C1016" t="str">
            <v>CORRECCION MONETARIA ACTIVO FI</v>
          </cell>
          <cell r="D1016" t="str">
            <v>8220000</v>
          </cell>
          <cell r="E1016">
            <v>-2003012</v>
          </cell>
          <cell r="F1016">
            <v>-667678</v>
          </cell>
          <cell r="G1016">
            <v>0</v>
          </cell>
          <cell r="H1016">
            <v>0</v>
          </cell>
          <cell r="I1016">
            <v>0</v>
          </cell>
          <cell r="J1016">
            <v>0</v>
          </cell>
          <cell r="K1016">
            <v>0</v>
          </cell>
          <cell r="L1016">
            <v>0</v>
          </cell>
          <cell r="M1016">
            <v>0</v>
          </cell>
          <cell r="N1016">
            <v>0</v>
          </cell>
          <cell r="O1016">
            <v>0</v>
          </cell>
          <cell r="P1016">
            <v>0</v>
          </cell>
          <cell r="Q1016">
            <v>0</v>
          </cell>
          <cell r="R1016">
            <v>0</v>
          </cell>
          <cell r="S1016">
            <v>0</v>
          </cell>
          <cell r="T1016">
            <v>0</v>
          </cell>
          <cell r="U1016">
            <v>0</v>
          </cell>
          <cell r="V1016">
            <v>0</v>
          </cell>
          <cell r="W1016">
            <v>0</v>
          </cell>
          <cell r="X1016">
            <v>0</v>
          </cell>
          <cell r="Y1016">
            <v>0</v>
          </cell>
          <cell r="Z1016">
            <v>0</v>
          </cell>
          <cell r="AA1016">
            <v>0</v>
          </cell>
          <cell r="AB1016">
            <v>0</v>
          </cell>
          <cell r="AC1016">
            <v>0</v>
          </cell>
          <cell r="AD1016">
            <v>0</v>
          </cell>
          <cell r="AE1016">
            <v>0</v>
          </cell>
          <cell r="AF1016">
            <v>0</v>
          </cell>
          <cell r="AG1016">
            <v>0</v>
          </cell>
          <cell r="AH1016">
            <v>0</v>
          </cell>
          <cell r="AI1016">
            <v>0</v>
          </cell>
          <cell r="AJ1016">
            <v>0</v>
          </cell>
          <cell r="AK1016">
            <v>0</v>
          </cell>
          <cell r="AL1016">
            <v>0</v>
          </cell>
          <cell r="AM1016">
            <v>0</v>
          </cell>
          <cell r="AN1016">
            <v>0</v>
          </cell>
          <cell r="AO1016">
            <v>1358038</v>
          </cell>
          <cell r="AP1016">
            <v>4074110</v>
          </cell>
          <cell r="AQ1016">
            <v>-4074110</v>
          </cell>
          <cell r="AR1016">
            <v>6790200</v>
          </cell>
          <cell r="AS1016">
            <v>6790184</v>
          </cell>
          <cell r="AT1016">
            <v>5432160</v>
          </cell>
          <cell r="AU1016">
            <v>1358040</v>
          </cell>
          <cell r="AV1016">
            <v>-2716068</v>
          </cell>
          <cell r="AW1016">
            <v>10864308</v>
          </cell>
          <cell r="AX1016">
            <v>9506266</v>
          </cell>
          <cell r="AY1016">
            <v>2716084</v>
          </cell>
          <cell r="AZ1016">
            <v>0</v>
          </cell>
          <cell r="BA1016" t="str">
            <v>COMUN</v>
          </cell>
        </row>
        <row r="1017">
          <cell r="A1017" t="str">
            <v>300</v>
          </cell>
          <cell r="B1017" t="str">
            <v>Corrección Monetaria</v>
          </cell>
          <cell r="C1017" t="str">
            <v>CORRECCION MONETARIA ACTIVO FI</v>
          </cell>
          <cell r="D1017" t="str">
            <v>8220000</v>
          </cell>
          <cell r="E1017">
            <v>-581653</v>
          </cell>
          <cell r="F1017">
            <v>-195121</v>
          </cell>
          <cell r="G1017">
            <v>0</v>
          </cell>
          <cell r="H1017">
            <v>0</v>
          </cell>
          <cell r="I1017">
            <v>0</v>
          </cell>
          <cell r="J1017">
            <v>0</v>
          </cell>
          <cell r="K1017">
            <v>0</v>
          </cell>
          <cell r="L1017">
            <v>0</v>
          </cell>
          <cell r="M1017">
            <v>0</v>
          </cell>
          <cell r="N1017">
            <v>0</v>
          </cell>
          <cell r="O1017">
            <v>0</v>
          </cell>
          <cell r="P1017">
            <v>0</v>
          </cell>
          <cell r="Q1017">
            <v>0</v>
          </cell>
          <cell r="R1017">
            <v>0</v>
          </cell>
          <cell r="S1017">
            <v>0</v>
          </cell>
          <cell r="T1017">
            <v>0</v>
          </cell>
          <cell r="U1017">
            <v>0</v>
          </cell>
          <cell r="V1017">
            <v>0</v>
          </cell>
          <cell r="W1017">
            <v>0</v>
          </cell>
          <cell r="X1017">
            <v>0</v>
          </cell>
          <cell r="Y1017">
            <v>0</v>
          </cell>
          <cell r="Z1017">
            <v>0</v>
          </cell>
          <cell r="AA1017">
            <v>0</v>
          </cell>
          <cell r="AB1017">
            <v>0</v>
          </cell>
          <cell r="AC1017">
            <v>0</v>
          </cell>
          <cell r="AD1017">
            <v>0</v>
          </cell>
          <cell r="AE1017">
            <v>0</v>
          </cell>
          <cell r="AF1017">
            <v>0</v>
          </cell>
          <cell r="AG1017">
            <v>0</v>
          </cell>
          <cell r="AH1017">
            <v>0</v>
          </cell>
          <cell r="AI1017">
            <v>0</v>
          </cell>
          <cell r="AJ1017">
            <v>0</v>
          </cell>
          <cell r="AK1017">
            <v>0</v>
          </cell>
          <cell r="AL1017">
            <v>0</v>
          </cell>
          <cell r="AM1017">
            <v>0</v>
          </cell>
          <cell r="AN1017">
            <v>0</v>
          </cell>
          <cell r="AO1017">
            <v>111424</v>
          </cell>
          <cell r="AP1017">
            <v>226732</v>
          </cell>
          <cell r="AQ1017">
            <v>-226756</v>
          </cell>
          <cell r="AR1017">
            <v>1861760</v>
          </cell>
          <cell r="AS1017">
            <v>-267576</v>
          </cell>
          <cell r="AT1017">
            <v>1121810</v>
          </cell>
          <cell r="AU1017">
            <v>1996438</v>
          </cell>
          <cell r="AV1017">
            <v>-979870</v>
          </cell>
          <cell r="AW1017">
            <v>3770762</v>
          </cell>
          <cell r="AX1017">
            <v>3386900</v>
          </cell>
          <cell r="AY1017">
            <v>944398</v>
          </cell>
          <cell r="AZ1017">
            <v>-32996</v>
          </cell>
          <cell r="BA1017" t="str">
            <v>INFOE</v>
          </cell>
        </row>
        <row r="1018">
          <cell r="A1018" t="str">
            <v>300</v>
          </cell>
          <cell r="B1018" t="str">
            <v>Corrección Monetaria</v>
          </cell>
          <cell r="C1018" t="str">
            <v>CORRECCION MONETARIA ACTIVO FI</v>
          </cell>
          <cell r="D1018" t="str">
            <v>8220000</v>
          </cell>
          <cell r="E1018">
            <v>-209879</v>
          </cell>
          <cell r="F1018">
            <v>-161943</v>
          </cell>
          <cell r="G1018">
            <v>0</v>
          </cell>
          <cell r="H1018">
            <v>0</v>
          </cell>
          <cell r="I1018">
            <v>0</v>
          </cell>
          <cell r="J1018">
            <v>0</v>
          </cell>
          <cell r="K1018">
            <v>0</v>
          </cell>
          <cell r="L1018">
            <v>0</v>
          </cell>
          <cell r="M1018">
            <v>0</v>
          </cell>
          <cell r="N1018">
            <v>0</v>
          </cell>
          <cell r="O1018">
            <v>0</v>
          </cell>
          <cell r="P1018">
            <v>0</v>
          </cell>
          <cell r="Q1018">
            <v>0</v>
          </cell>
          <cell r="R1018">
            <v>0</v>
          </cell>
          <cell r="S1018">
            <v>0</v>
          </cell>
          <cell r="T1018">
            <v>0</v>
          </cell>
          <cell r="U1018">
            <v>0</v>
          </cell>
          <cell r="V1018">
            <v>0</v>
          </cell>
          <cell r="W1018">
            <v>0</v>
          </cell>
          <cell r="X1018">
            <v>0</v>
          </cell>
          <cell r="Y1018">
            <v>0</v>
          </cell>
          <cell r="Z1018">
            <v>0</v>
          </cell>
          <cell r="AA1018">
            <v>0</v>
          </cell>
          <cell r="AB1018">
            <v>0</v>
          </cell>
          <cell r="AC1018">
            <v>0</v>
          </cell>
          <cell r="AD1018">
            <v>0</v>
          </cell>
          <cell r="AE1018">
            <v>0</v>
          </cell>
          <cell r="AF1018">
            <v>0</v>
          </cell>
          <cell r="AG1018">
            <v>0</v>
          </cell>
          <cell r="AH1018">
            <v>0</v>
          </cell>
          <cell r="AI1018">
            <v>0</v>
          </cell>
          <cell r="AJ1018">
            <v>0</v>
          </cell>
          <cell r="AK1018">
            <v>0</v>
          </cell>
          <cell r="AL1018">
            <v>0</v>
          </cell>
          <cell r="AM1018">
            <v>0</v>
          </cell>
          <cell r="AN1018">
            <v>0</v>
          </cell>
          <cell r="AO1018">
            <v>268568</v>
          </cell>
          <cell r="AP1018">
            <v>386284</v>
          </cell>
          <cell r="AQ1018">
            <v>-233792</v>
          </cell>
          <cell r="AR1018">
            <v>0</v>
          </cell>
          <cell r="AS1018">
            <v>42040</v>
          </cell>
          <cell r="AT1018">
            <v>-56206</v>
          </cell>
          <cell r="AU1018">
            <v>3061322</v>
          </cell>
          <cell r="AV1018">
            <v>-240494</v>
          </cell>
          <cell r="AW1018">
            <v>2080718</v>
          </cell>
          <cell r="AX1018">
            <v>1820598</v>
          </cell>
          <cell r="AY1018">
            <v>495988</v>
          </cell>
          <cell r="AZ1018">
            <v>0</v>
          </cell>
          <cell r="BA1018" t="str">
            <v>PANAL</v>
          </cell>
        </row>
        <row r="1019">
          <cell r="A1019" t="str">
            <v>300</v>
          </cell>
          <cell r="B1019" t="str">
            <v>Corrección Monetaria</v>
          </cell>
          <cell r="C1019" t="str">
            <v>CORRECCION MONETARIA ACTIVO FI</v>
          </cell>
          <cell r="D1019" t="str">
            <v>8220000</v>
          </cell>
          <cell r="E1019">
            <v>-221357</v>
          </cell>
          <cell r="F1019">
            <v>-73784</v>
          </cell>
          <cell r="G1019">
            <v>0</v>
          </cell>
          <cell r="H1019">
            <v>0</v>
          </cell>
          <cell r="I1019">
            <v>0</v>
          </cell>
          <cell r="J1019">
            <v>0</v>
          </cell>
          <cell r="K1019">
            <v>0</v>
          </cell>
          <cell r="L1019">
            <v>0</v>
          </cell>
          <cell r="M1019">
            <v>0</v>
          </cell>
          <cell r="N1019">
            <v>0</v>
          </cell>
          <cell r="O1019">
            <v>0</v>
          </cell>
          <cell r="P1019">
            <v>0</v>
          </cell>
          <cell r="Q1019">
            <v>0</v>
          </cell>
          <cell r="R1019">
            <v>0</v>
          </cell>
          <cell r="S1019">
            <v>0</v>
          </cell>
          <cell r="T1019">
            <v>0</v>
          </cell>
          <cell r="U1019">
            <v>0</v>
          </cell>
          <cell r="V1019">
            <v>0</v>
          </cell>
          <cell r="W1019">
            <v>0</v>
          </cell>
          <cell r="X1019">
            <v>0</v>
          </cell>
          <cell r="Y1019">
            <v>0</v>
          </cell>
          <cell r="Z1019">
            <v>0</v>
          </cell>
          <cell r="AA1019">
            <v>0</v>
          </cell>
          <cell r="AB1019">
            <v>0</v>
          </cell>
          <cell r="AC1019">
            <v>0</v>
          </cell>
          <cell r="AD1019">
            <v>0</v>
          </cell>
          <cell r="AE1019">
            <v>0</v>
          </cell>
          <cell r="AF1019">
            <v>0</v>
          </cell>
          <cell r="AG1019">
            <v>0</v>
          </cell>
          <cell r="AH1019">
            <v>0</v>
          </cell>
          <cell r="AI1019">
            <v>0</v>
          </cell>
          <cell r="AJ1019">
            <v>0</v>
          </cell>
          <cell r="AK1019">
            <v>0</v>
          </cell>
          <cell r="AL1019">
            <v>0</v>
          </cell>
          <cell r="AM1019">
            <v>0</v>
          </cell>
          <cell r="AN1019">
            <v>0</v>
          </cell>
          <cell r="AO1019">
            <v>0</v>
          </cell>
          <cell r="AP1019">
            <v>0</v>
          </cell>
          <cell r="AQ1019">
            <v>-163882</v>
          </cell>
          <cell r="AR1019">
            <v>109254</v>
          </cell>
          <cell r="AS1019">
            <v>0</v>
          </cell>
          <cell r="AT1019">
            <v>1201620</v>
          </cell>
          <cell r="AU1019">
            <v>-135616</v>
          </cell>
          <cell r="AV1019">
            <v>-369314</v>
          </cell>
          <cell r="AW1019">
            <v>1477266</v>
          </cell>
          <cell r="AX1019">
            <v>1347234</v>
          </cell>
          <cell r="AY1019">
            <v>266610</v>
          </cell>
          <cell r="AZ1019">
            <v>0</v>
          </cell>
          <cell r="BA1019" t="str">
            <v>TDCTA</v>
          </cell>
        </row>
        <row r="1020">
          <cell r="A1020" t="str">
            <v>300</v>
          </cell>
          <cell r="B1020" t="str">
            <v>Corrección Monetaria</v>
          </cell>
          <cell r="C1020" t="str">
            <v>CORRECCION MONETARIA ACTIVO FI</v>
          </cell>
          <cell r="D1020" t="str">
            <v>8220000</v>
          </cell>
          <cell r="E1020">
            <v>-110210</v>
          </cell>
          <cell r="F1020">
            <v>-36726</v>
          </cell>
          <cell r="G1020">
            <v>0</v>
          </cell>
          <cell r="H1020">
            <v>0</v>
          </cell>
          <cell r="I1020">
            <v>0</v>
          </cell>
          <cell r="J1020">
            <v>0</v>
          </cell>
          <cell r="K1020">
            <v>0</v>
          </cell>
          <cell r="L1020">
            <v>0</v>
          </cell>
          <cell r="M1020">
            <v>0</v>
          </cell>
          <cell r="N1020">
            <v>0</v>
          </cell>
          <cell r="O1020">
            <v>0</v>
          </cell>
          <cell r="P1020">
            <v>0</v>
          </cell>
          <cell r="Q1020">
            <v>0</v>
          </cell>
          <cell r="R1020">
            <v>0</v>
          </cell>
          <cell r="S1020">
            <v>0</v>
          </cell>
          <cell r="T1020">
            <v>0</v>
          </cell>
          <cell r="U1020">
            <v>0</v>
          </cell>
          <cell r="V1020">
            <v>0</v>
          </cell>
          <cell r="W1020">
            <v>0</v>
          </cell>
          <cell r="X1020">
            <v>0</v>
          </cell>
          <cell r="Y1020">
            <v>0</v>
          </cell>
          <cell r="Z1020">
            <v>0</v>
          </cell>
          <cell r="AA1020">
            <v>0</v>
          </cell>
          <cell r="AB1020">
            <v>0</v>
          </cell>
          <cell r="AC1020">
            <v>0</v>
          </cell>
          <cell r="AD1020">
            <v>0</v>
          </cell>
          <cell r="AE1020">
            <v>0</v>
          </cell>
          <cell r="AF1020">
            <v>0</v>
          </cell>
          <cell r="AG1020">
            <v>0</v>
          </cell>
          <cell r="AH1020">
            <v>0</v>
          </cell>
          <cell r="AI1020">
            <v>0</v>
          </cell>
          <cell r="AJ1020">
            <v>0</v>
          </cell>
          <cell r="AK1020">
            <v>0</v>
          </cell>
          <cell r="AL1020">
            <v>0</v>
          </cell>
          <cell r="AM1020">
            <v>0</v>
          </cell>
          <cell r="AN1020">
            <v>0</v>
          </cell>
          <cell r="AO1020">
            <v>186484</v>
          </cell>
          <cell r="AP1020">
            <v>559450</v>
          </cell>
          <cell r="AQ1020">
            <v>-559450</v>
          </cell>
          <cell r="AR1020">
            <v>946668</v>
          </cell>
          <cell r="AS1020">
            <v>234022</v>
          </cell>
          <cell r="AT1020">
            <v>1325124</v>
          </cell>
          <cell r="AU1020">
            <v>121960</v>
          </cell>
          <cell r="AV1020">
            <v>-249606</v>
          </cell>
          <cell r="AW1020">
            <v>998442</v>
          </cell>
          <cell r="AX1020">
            <v>876504</v>
          </cell>
          <cell r="AY1020">
            <v>246770</v>
          </cell>
          <cell r="AZ1020">
            <v>0</v>
          </cell>
          <cell r="BA1020" t="str">
            <v>TECNO</v>
          </cell>
        </row>
        <row r="1021">
          <cell r="A1021" t="str">
            <v>300</v>
          </cell>
          <cell r="B1021" t="str">
            <v>Corrección Monetaria</v>
          </cell>
          <cell r="C1021" t="str">
            <v>CORRECCION MONETARIA ACTIVO FI</v>
          </cell>
          <cell r="D1021" t="str">
            <v>8220000</v>
          </cell>
          <cell r="E1021">
            <v>-128557120</v>
          </cell>
          <cell r="F1021">
            <v>-60626613</v>
          </cell>
          <cell r="G1021">
            <v>0</v>
          </cell>
          <cell r="H1021">
            <v>0</v>
          </cell>
          <cell r="I1021">
            <v>0</v>
          </cell>
          <cell r="J1021">
            <v>0</v>
          </cell>
          <cell r="K1021">
            <v>0</v>
          </cell>
          <cell r="L1021">
            <v>0</v>
          </cell>
          <cell r="M1021">
            <v>0</v>
          </cell>
          <cell r="N1021">
            <v>0</v>
          </cell>
          <cell r="O1021">
            <v>0</v>
          </cell>
          <cell r="P1021">
            <v>0</v>
          </cell>
          <cell r="Q1021">
            <v>0</v>
          </cell>
          <cell r="R1021">
            <v>0</v>
          </cell>
          <cell r="S1021">
            <v>0</v>
          </cell>
          <cell r="T1021">
            <v>0</v>
          </cell>
          <cell r="U1021">
            <v>0</v>
          </cell>
          <cell r="V1021">
            <v>0</v>
          </cell>
          <cell r="W1021">
            <v>0</v>
          </cell>
          <cell r="X1021">
            <v>0</v>
          </cell>
          <cell r="Y1021">
            <v>0</v>
          </cell>
          <cell r="Z1021">
            <v>0</v>
          </cell>
          <cell r="AA1021">
            <v>0</v>
          </cell>
          <cell r="AB1021">
            <v>0</v>
          </cell>
          <cell r="AC1021">
            <v>0</v>
          </cell>
          <cell r="AD1021">
            <v>0</v>
          </cell>
          <cell r="AE1021">
            <v>0</v>
          </cell>
          <cell r="AF1021">
            <v>0</v>
          </cell>
          <cell r="AG1021">
            <v>0</v>
          </cell>
          <cell r="AH1021">
            <v>0</v>
          </cell>
          <cell r="AI1021">
            <v>0</v>
          </cell>
          <cell r="AJ1021">
            <v>0</v>
          </cell>
          <cell r="AK1021">
            <v>0</v>
          </cell>
          <cell r="AL1021">
            <v>0</v>
          </cell>
          <cell r="AM1021">
            <v>0</v>
          </cell>
          <cell r="AN1021">
            <v>0</v>
          </cell>
          <cell r="AO1021">
            <v>92896748</v>
          </cell>
          <cell r="AP1021">
            <v>274781656</v>
          </cell>
          <cell r="AQ1021">
            <v>-275141178</v>
          </cell>
          <cell r="AR1021">
            <v>463597966</v>
          </cell>
          <cell r="AS1021">
            <v>556285522</v>
          </cell>
          <cell r="AT1021">
            <v>287984384</v>
          </cell>
          <cell r="AU1021">
            <v>91680762</v>
          </cell>
          <cell r="AV1021">
            <v>-191776392</v>
          </cell>
          <cell r="AW1021">
            <v>779959524</v>
          </cell>
          <cell r="AX1021">
            <v>695677728</v>
          </cell>
          <cell r="AY1021">
            <v>195863164</v>
          </cell>
          <cell r="AZ1021">
            <v>28036</v>
          </cell>
          <cell r="BA1021" t="str">
            <v>TEMPR</v>
          </cell>
        </row>
        <row r="1022">
          <cell r="A1022" t="str">
            <v>300</v>
          </cell>
          <cell r="B1022" t="str">
            <v>Corrección Monetaria</v>
          </cell>
          <cell r="C1022" t="str">
            <v>CORRECCION MONETARIA DEL PATRI</v>
          </cell>
          <cell r="D1022" t="str">
            <v>8280000</v>
          </cell>
          <cell r="E1022">
            <v>4446542</v>
          </cell>
          <cell r="F1022">
            <v>1313038</v>
          </cell>
          <cell r="G1022">
            <v>0</v>
          </cell>
          <cell r="H1022">
            <v>0</v>
          </cell>
          <cell r="I1022">
            <v>0</v>
          </cell>
          <cell r="J1022">
            <v>0</v>
          </cell>
          <cell r="K1022">
            <v>0</v>
          </cell>
          <cell r="L1022">
            <v>0</v>
          </cell>
          <cell r="M1022">
            <v>0</v>
          </cell>
          <cell r="N1022">
            <v>0</v>
          </cell>
          <cell r="O1022">
            <v>0</v>
          </cell>
          <cell r="P1022">
            <v>0</v>
          </cell>
          <cell r="Q1022">
            <v>0</v>
          </cell>
          <cell r="R1022">
            <v>0</v>
          </cell>
          <cell r="S1022">
            <v>0</v>
          </cell>
          <cell r="T1022">
            <v>0</v>
          </cell>
          <cell r="U1022">
            <v>0</v>
          </cell>
          <cell r="V1022">
            <v>0</v>
          </cell>
          <cell r="W1022">
            <v>0</v>
          </cell>
          <cell r="X1022">
            <v>0</v>
          </cell>
          <cell r="Y1022">
            <v>0</v>
          </cell>
          <cell r="Z1022">
            <v>0</v>
          </cell>
          <cell r="AA1022">
            <v>0</v>
          </cell>
          <cell r="AB1022">
            <v>0</v>
          </cell>
          <cell r="AC1022">
            <v>0</v>
          </cell>
          <cell r="AD1022">
            <v>0</v>
          </cell>
          <cell r="AE1022">
            <v>0</v>
          </cell>
          <cell r="AF1022">
            <v>0</v>
          </cell>
          <cell r="AG1022">
            <v>0</v>
          </cell>
          <cell r="AH1022">
            <v>0</v>
          </cell>
          <cell r="AI1022">
            <v>0</v>
          </cell>
          <cell r="AJ1022">
            <v>0</v>
          </cell>
          <cell r="AK1022">
            <v>0</v>
          </cell>
          <cell r="AL1022">
            <v>0</v>
          </cell>
          <cell r="AM1022">
            <v>0</v>
          </cell>
          <cell r="AN1022">
            <v>0</v>
          </cell>
          <cell r="AO1022">
            <v>-2901808</v>
          </cell>
          <cell r="AP1022">
            <v>-8705426</v>
          </cell>
          <cell r="AQ1022">
            <v>8705426</v>
          </cell>
          <cell r="AR1022">
            <v>-14509044</v>
          </cell>
          <cell r="AS1022">
            <v>-14509040</v>
          </cell>
          <cell r="AT1022">
            <v>-11607236</v>
          </cell>
          <cell r="AU1022">
            <v>-2901806</v>
          </cell>
          <cell r="AV1022">
            <v>5803618</v>
          </cell>
          <cell r="AW1022">
            <v>-23214470</v>
          </cell>
          <cell r="AX1022">
            <v>-20312656</v>
          </cell>
          <cell r="AY1022">
            <v>-5803618</v>
          </cell>
          <cell r="AZ1022">
            <v>0</v>
          </cell>
          <cell r="BA1022" t="str">
            <v>COMUN</v>
          </cell>
        </row>
        <row r="1023">
          <cell r="A1023" t="str">
            <v>300</v>
          </cell>
          <cell r="B1023" t="str">
            <v>Corrección Monetaria</v>
          </cell>
          <cell r="C1023" t="str">
            <v>CORRECCION MONETARIA DEL PATRI</v>
          </cell>
          <cell r="D1023" t="str">
            <v>8280000</v>
          </cell>
          <cell r="E1023">
            <v>-67562</v>
          </cell>
          <cell r="F1023">
            <v>-19951</v>
          </cell>
          <cell r="G1023">
            <v>0</v>
          </cell>
          <cell r="H1023">
            <v>0</v>
          </cell>
          <cell r="I1023">
            <v>0</v>
          </cell>
          <cell r="J1023">
            <v>0</v>
          </cell>
          <cell r="K1023">
            <v>0</v>
          </cell>
          <cell r="L1023">
            <v>0</v>
          </cell>
          <cell r="M1023">
            <v>0</v>
          </cell>
          <cell r="N1023">
            <v>0</v>
          </cell>
          <cell r="O1023">
            <v>0</v>
          </cell>
          <cell r="P1023">
            <v>0</v>
          </cell>
          <cell r="Q1023">
            <v>0</v>
          </cell>
          <cell r="R1023">
            <v>0</v>
          </cell>
          <cell r="S1023">
            <v>0</v>
          </cell>
          <cell r="T1023">
            <v>0</v>
          </cell>
          <cell r="U1023">
            <v>0</v>
          </cell>
          <cell r="V1023">
            <v>0</v>
          </cell>
          <cell r="W1023">
            <v>0</v>
          </cell>
          <cell r="X1023">
            <v>0</v>
          </cell>
          <cell r="Y1023">
            <v>0</v>
          </cell>
          <cell r="Z1023">
            <v>0</v>
          </cell>
          <cell r="AA1023">
            <v>0</v>
          </cell>
          <cell r="AB1023">
            <v>0</v>
          </cell>
          <cell r="AC1023">
            <v>0</v>
          </cell>
          <cell r="AD1023">
            <v>0</v>
          </cell>
          <cell r="AE1023">
            <v>0</v>
          </cell>
          <cell r="AF1023">
            <v>0</v>
          </cell>
          <cell r="AG1023">
            <v>0</v>
          </cell>
          <cell r="AH1023">
            <v>0</v>
          </cell>
          <cell r="AI1023">
            <v>0</v>
          </cell>
          <cell r="AJ1023">
            <v>0</v>
          </cell>
          <cell r="AK1023">
            <v>0</v>
          </cell>
          <cell r="AL1023">
            <v>0</v>
          </cell>
          <cell r="AM1023">
            <v>0</v>
          </cell>
          <cell r="AN1023">
            <v>0</v>
          </cell>
          <cell r="AO1023">
            <v>0</v>
          </cell>
          <cell r="AP1023">
            <v>0</v>
          </cell>
          <cell r="AQ1023">
            <v>0</v>
          </cell>
          <cell r="AR1023">
            <v>0</v>
          </cell>
          <cell r="AS1023">
            <v>-3479876</v>
          </cell>
          <cell r="AT1023">
            <v>-1265410</v>
          </cell>
          <cell r="AU1023">
            <v>-316352</v>
          </cell>
          <cell r="AV1023">
            <v>632702</v>
          </cell>
          <cell r="AW1023">
            <v>-2530816</v>
          </cell>
          <cell r="AX1023">
            <v>-2214466</v>
          </cell>
          <cell r="AY1023">
            <v>-632706</v>
          </cell>
          <cell r="AZ1023">
            <v>2921052</v>
          </cell>
          <cell r="BA1023" t="str">
            <v>INFOE</v>
          </cell>
        </row>
        <row r="1024">
          <cell r="A1024" t="str">
            <v>300</v>
          </cell>
          <cell r="B1024" t="str">
            <v>Corrección Monetaria</v>
          </cell>
          <cell r="C1024" t="str">
            <v>CORRECCION MONETARIA DEL PATRI</v>
          </cell>
          <cell r="D1024" t="str">
            <v>8280000</v>
          </cell>
          <cell r="E1024">
            <v>28934061</v>
          </cell>
          <cell r="F1024">
            <v>8544056</v>
          </cell>
          <cell r="G1024">
            <v>0</v>
          </cell>
          <cell r="H1024">
            <v>0</v>
          </cell>
          <cell r="I1024">
            <v>0</v>
          </cell>
          <cell r="J1024">
            <v>0</v>
          </cell>
          <cell r="K1024">
            <v>0</v>
          </cell>
          <cell r="L1024">
            <v>0</v>
          </cell>
          <cell r="M1024">
            <v>0</v>
          </cell>
          <cell r="N1024">
            <v>0</v>
          </cell>
          <cell r="O1024">
            <v>0</v>
          </cell>
          <cell r="P1024">
            <v>0</v>
          </cell>
          <cell r="Q1024">
            <v>0</v>
          </cell>
          <cell r="R1024">
            <v>0</v>
          </cell>
          <cell r="S1024">
            <v>0</v>
          </cell>
          <cell r="T1024">
            <v>0</v>
          </cell>
          <cell r="U1024">
            <v>0</v>
          </cell>
          <cell r="V1024">
            <v>0</v>
          </cell>
          <cell r="W1024">
            <v>0</v>
          </cell>
          <cell r="X1024">
            <v>0</v>
          </cell>
          <cell r="Y1024">
            <v>0</v>
          </cell>
          <cell r="Z1024">
            <v>0</v>
          </cell>
          <cell r="AA1024">
            <v>0</v>
          </cell>
          <cell r="AB1024">
            <v>0</v>
          </cell>
          <cell r="AC1024">
            <v>0</v>
          </cell>
          <cell r="AD1024">
            <v>0</v>
          </cell>
          <cell r="AE1024">
            <v>0</v>
          </cell>
          <cell r="AF1024">
            <v>0</v>
          </cell>
          <cell r="AG1024">
            <v>0</v>
          </cell>
          <cell r="AH1024">
            <v>0</v>
          </cell>
          <cell r="AI1024">
            <v>0</v>
          </cell>
          <cell r="AJ1024">
            <v>0</v>
          </cell>
          <cell r="AK1024">
            <v>0</v>
          </cell>
          <cell r="AL1024">
            <v>0</v>
          </cell>
          <cell r="AM1024">
            <v>0</v>
          </cell>
          <cell r="AN1024">
            <v>0</v>
          </cell>
          <cell r="AO1024">
            <v>-17097130</v>
          </cell>
          <cell r="AP1024">
            <v>-51291386</v>
          </cell>
          <cell r="AQ1024">
            <v>51291386</v>
          </cell>
          <cell r="AR1024">
            <v>-85485644</v>
          </cell>
          <cell r="AS1024">
            <v>-85485650</v>
          </cell>
          <cell r="AT1024">
            <v>-68388516</v>
          </cell>
          <cell r="AU1024">
            <v>-17097130</v>
          </cell>
          <cell r="AV1024">
            <v>34194258</v>
          </cell>
          <cell r="AW1024">
            <v>-136777034</v>
          </cell>
          <cell r="AX1024">
            <v>-119679906</v>
          </cell>
          <cell r="AY1024">
            <v>-34194258</v>
          </cell>
          <cell r="AZ1024">
            <v>0</v>
          </cell>
          <cell r="BA1024" t="str">
            <v>INTER</v>
          </cell>
        </row>
        <row r="1025">
          <cell r="A1025" t="str">
            <v>300</v>
          </cell>
          <cell r="B1025" t="str">
            <v>Corrección Monetaria</v>
          </cell>
          <cell r="C1025" t="str">
            <v>CORRECCION MONETARIA DEL PATRI</v>
          </cell>
          <cell r="D1025" t="str">
            <v>8280000</v>
          </cell>
          <cell r="E1025">
            <v>30331403</v>
          </cell>
          <cell r="F1025">
            <v>8956686</v>
          </cell>
          <cell r="G1025">
            <v>0</v>
          </cell>
          <cell r="H1025">
            <v>0</v>
          </cell>
          <cell r="I1025">
            <v>0</v>
          </cell>
          <cell r="J1025">
            <v>0</v>
          </cell>
          <cell r="K1025">
            <v>0</v>
          </cell>
          <cell r="L1025">
            <v>0</v>
          </cell>
          <cell r="M1025">
            <v>0</v>
          </cell>
          <cell r="N1025">
            <v>0</v>
          </cell>
          <cell r="O1025">
            <v>0</v>
          </cell>
          <cell r="P1025">
            <v>0</v>
          </cell>
          <cell r="Q1025">
            <v>0</v>
          </cell>
          <cell r="R1025">
            <v>0</v>
          </cell>
          <cell r="S1025">
            <v>0</v>
          </cell>
          <cell r="T1025">
            <v>0</v>
          </cell>
          <cell r="U1025">
            <v>0</v>
          </cell>
          <cell r="V1025">
            <v>0</v>
          </cell>
          <cell r="W1025">
            <v>0</v>
          </cell>
          <cell r="X1025">
            <v>0</v>
          </cell>
          <cell r="Y1025">
            <v>0</v>
          </cell>
          <cell r="Z1025">
            <v>0</v>
          </cell>
          <cell r="AA1025">
            <v>0</v>
          </cell>
          <cell r="AB1025">
            <v>0</v>
          </cell>
          <cell r="AC1025">
            <v>0</v>
          </cell>
          <cell r="AD1025">
            <v>0</v>
          </cell>
          <cell r="AE1025">
            <v>0</v>
          </cell>
          <cell r="AF1025">
            <v>0</v>
          </cell>
          <cell r="AG1025">
            <v>0</v>
          </cell>
          <cell r="AH1025">
            <v>0</v>
          </cell>
          <cell r="AI1025">
            <v>0</v>
          </cell>
          <cell r="AJ1025">
            <v>0</v>
          </cell>
          <cell r="AK1025">
            <v>0</v>
          </cell>
          <cell r="AL1025">
            <v>0</v>
          </cell>
          <cell r="AM1025">
            <v>0</v>
          </cell>
          <cell r="AN1025">
            <v>0</v>
          </cell>
          <cell r="AO1025">
            <v>-17927000</v>
          </cell>
          <cell r="AP1025">
            <v>-53780994</v>
          </cell>
          <cell r="AQ1025">
            <v>53780994</v>
          </cell>
          <cell r="AR1025">
            <v>-89634992</v>
          </cell>
          <cell r="AS1025">
            <v>-89634994</v>
          </cell>
          <cell r="AT1025">
            <v>-71707996</v>
          </cell>
          <cell r="AU1025">
            <v>-17927000</v>
          </cell>
          <cell r="AV1025">
            <v>35853998</v>
          </cell>
          <cell r="AW1025">
            <v>-143415988</v>
          </cell>
          <cell r="AX1025">
            <v>-125488992</v>
          </cell>
          <cell r="AY1025">
            <v>-35853996</v>
          </cell>
          <cell r="AZ1025">
            <v>0</v>
          </cell>
          <cell r="BA1025" t="str">
            <v>INVER</v>
          </cell>
        </row>
        <row r="1026">
          <cell r="A1026" t="str">
            <v>300</v>
          </cell>
          <cell r="B1026" t="str">
            <v>Corrección Monetaria</v>
          </cell>
          <cell r="C1026" t="str">
            <v>CORRECCION MONETARIA DEL PATRI</v>
          </cell>
          <cell r="D1026" t="str">
            <v>8280000</v>
          </cell>
          <cell r="E1026">
            <v>-584291</v>
          </cell>
          <cell r="F1026">
            <v>-172537</v>
          </cell>
          <cell r="G1026">
            <v>0</v>
          </cell>
          <cell r="H1026">
            <v>0</v>
          </cell>
          <cell r="I1026">
            <v>0</v>
          </cell>
          <cell r="J1026">
            <v>0</v>
          </cell>
          <cell r="K1026">
            <v>0</v>
          </cell>
          <cell r="L1026">
            <v>0</v>
          </cell>
          <cell r="M1026">
            <v>0</v>
          </cell>
          <cell r="N1026">
            <v>0</v>
          </cell>
          <cell r="O1026">
            <v>0</v>
          </cell>
          <cell r="P1026">
            <v>0</v>
          </cell>
          <cell r="Q1026">
            <v>0</v>
          </cell>
          <cell r="R1026">
            <v>0</v>
          </cell>
          <cell r="S1026">
            <v>0</v>
          </cell>
          <cell r="T1026">
            <v>0</v>
          </cell>
          <cell r="U1026">
            <v>0</v>
          </cell>
          <cell r="V1026">
            <v>0</v>
          </cell>
          <cell r="W1026">
            <v>0</v>
          </cell>
          <cell r="X1026">
            <v>0</v>
          </cell>
          <cell r="Y1026">
            <v>0</v>
          </cell>
          <cell r="Z1026">
            <v>0</v>
          </cell>
          <cell r="AA1026">
            <v>0</v>
          </cell>
          <cell r="AB1026">
            <v>0</v>
          </cell>
          <cell r="AC1026">
            <v>0</v>
          </cell>
          <cell r="AD1026">
            <v>0</v>
          </cell>
          <cell r="AE1026">
            <v>0</v>
          </cell>
          <cell r="AF1026">
            <v>0</v>
          </cell>
          <cell r="AG1026">
            <v>0</v>
          </cell>
          <cell r="AH1026">
            <v>0</v>
          </cell>
          <cell r="AI1026">
            <v>0</v>
          </cell>
          <cell r="AJ1026">
            <v>0</v>
          </cell>
          <cell r="AK1026">
            <v>0</v>
          </cell>
          <cell r="AL1026">
            <v>0</v>
          </cell>
          <cell r="AM1026">
            <v>0</v>
          </cell>
          <cell r="AN1026">
            <v>0</v>
          </cell>
          <cell r="AO1026">
            <v>26056</v>
          </cell>
          <cell r="AP1026">
            <v>78168</v>
          </cell>
          <cell r="AQ1026">
            <v>-78168</v>
          </cell>
          <cell r="AR1026">
            <v>0</v>
          </cell>
          <cell r="AS1026">
            <v>260564</v>
          </cell>
          <cell r="AT1026">
            <v>104224</v>
          </cell>
          <cell r="AU1026">
            <v>26058</v>
          </cell>
          <cell r="AV1026">
            <v>-52114</v>
          </cell>
          <cell r="AW1026">
            <v>208450</v>
          </cell>
          <cell r="AX1026">
            <v>182396</v>
          </cell>
          <cell r="AY1026">
            <v>52112</v>
          </cell>
          <cell r="AZ1026">
            <v>0</v>
          </cell>
          <cell r="BA1026" t="str">
            <v>PANAL</v>
          </cell>
        </row>
        <row r="1027">
          <cell r="A1027" t="str">
            <v>300</v>
          </cell>
          <cell r="B1027" t="str">
            <v>Corrección Monetaria</v>
          </cell>
          <cell r="C1027" t="str">
            <v>CORRECCION MONETARIA DEL PATRI</v>
          </cell>
          <cell r="D1027" t="str">
            <v>8280000</v>
          </cell>
          <cell r="E1027">
            <v>-808832</v>
          </cell>
          <cell r="F1027">
            <v>-238843</v>
          </cell>
          <cell r="G1027">
            <v>0</v>
          </cell>
          <cell r="H1027">
            <v>0</v>
          </cell>
          <cell r="I1027">
            <v>0</v>
          </cell>
          <cell r="J1027">
            <v>0</v>
          </cell>
          <cell r="K1027">
            <v>0</v>
          </cell>
          <cell r="L1027">
            <v>0</v>
          </cell>
          <cell r="M1027">
            <v>0</v>
          </cell>
          <cell r="N1027">
            <v>0</v>
          </cell>
          <cell r="O1027">
            <v>0</v>
          </cell>
          <cell r="P1027">
            <v>0</v>
          </cell>
          <cell r="Q1027">
            <v>0</v>
          </cell>
          <cell r="R1027">
            <v>0</v>
          </cell>
          <cell r="S1027">
            <v>0</v>
          </cell>
          <cell r="T1027">
            <v>0</v>
          </cell>
          <cell r="U1027">
            <v>0</v>
          </cell>
          <cell r="V1027">
            <v>0</v>
          </cell>
          <cell r="W1027">
            <v>0</v>
          </cell>
          <cell r="X1027">
            <v>0</v>
          </cell>
          <cell r="Y1027">
            <v>0</v>
          </cell>
          <cell r="Z1027">
            <v>0</v>
          </cell>
          <cell r="AA1027">
            <v>0</v>
          </cell>
          <cell r="AB1027">
            <v>0</v>
          </cell>
          <cell r="AC1027">
            <v>0</v>
          </cell>
          <cell r="AD1027">
            <v>0</v>
          </cell>
          <cell r="AE1027">
            <v>0</v>
          </cell>
          <cell r="AF1027">
            <v>0</v>
          </cell>
          <cell r="AG1027">
            <v>0</v>
          </cell>
          <cell r="AH1027">
            <v>0</v>
          </cell>
          <cell r="AI1027">
            <v>0</v>
          </cell>
          <cell r="AJ1027">
            <v>0</v>
          </cell>
          <cell r="AK1027">
            <v>0</v>
          </cell>
          <cell r="AL1027">
            <v>0</v>
          </cell>
          <cell r="AM1027">
            <v>0</v>
          </cell>
          <cell r="AN1027">
            <v>0</v>
          </cell>
          <cell r="AO1027">
            <v>-2006</v>
          </cell>
          <cell r="AP1027">
            <v>-5994</v>
          </cell>
          <cell r="AQ1027">
            <v>6000</v>
          </cell>
          <cell r="AR1027">
            <v>-10000</v>
          </cell>
          <cell r="AS1027">
            <v>-10000</v>
          </cell>
          <cell r="AT1027">
            <v>-8000</v>
          </cell>
          <cell r="AU1027">
            <v>-2000</v>
          </cell>
          <cell r="AV1027">
            <v>4000</v>
          </cell>
          <cell r="AW1027">
            <v>-16000</v>
          </cell>
          <cell r="AX1027">
            <v>-14000</v>
          </cell>
          <cell r="AY1027">
            <v>-4000</v>
          </cell>
          <cell r="AZ1027">
            <v>0</v>
          </cell>
          <cell r="BA1027" t="str">
            <v>TDCTA</v>
          </cell>
        </row>
        <row r="1028">
          <cell r="A1028" t="str">
            <v>300</v>
          </cell>
          <cell r="B1028" t="str">
            <v>Corrección Monetaria</v>
          </cell>
          <cell r="C1028" t="str">
            <v>CORRECCION MONETARIA DEL PATRI</v>
          </cell>
          <cell r="D1028" t="str">
            <v>8280000</v>
          </cell>
          <cell r="E1028">
            <v>-3784859</v>
          </cell>
          <cell r="F1028">
            <v>-1117647</v>
          </cell>
          <cell r="G1028">
            <v>0</v>
          </cell>
          <cell r="H1028">
            <v>0</v>
          </cell>
          <cell r="I1028">
            <v>0</v>
          </cell>
          <cell r="J1028">
            <v>0</v>
          </cell>
          <cell r="K1028">
            <v>0</v>
          </cell>
          <cell r="L1028">
            <v>0</v>
          </cell>
          <cell r="M1028">
            <v>0</v>
          </cell>
          <cell r="N1028">
            <v>0</v>
          </cell>
          <cell r="O1028">
            <v>0</v>
          </cell>
          <cell r="P1028">
            <v>0</v>
          </cell>
          <cell r="Q1028">
            <v>0</v>
          </cell>
          <cell r="R1028">
            <v>0</v>
          </cell>
          <cell r="S1028">
            <v>0</v>
          </cell>
          <cell r="T1028">
            <v>0</v>
          </cell>
          <cell r="U1028">
            <v>0</v>
          </cell>
          <cell r="V1028">
            <v>0</v>
          </cell>
          <cell r="W1028">
            <v>0</v>
          </cell>
          <cell r="X1028">
            <v>0</v>
          </cell>
          <cell r="Y1028">
            <v>0</v>
          </cell>
          <cell r="Z1028">
            <v>0</v>
          </cell>
          <cell r="AA1028">
            <v>0</v>
          </cell>
          <cell r="AB1028">
            <v>0</v>
          </cell>
          <cell r="AC1028">
            <v>0</v>
          </cell>
          <cell r="AD1028">
            <v>0</v>
          </cell>
          <cell r="AE1028">
            <v>0</v>
          </cell>
          <cell r="AF1028">
            <v>0</v>
          </cell>
          <cell r="AG1028">
            <v>0</v>
          </cell>
          <cell r="AH1028">
            <v>0</v>
          </cell>
          <cell r="AI1028">
            <v>0</v>
          </cell>
          <cell r="AJ1028">
            <v>0</v>
          </cell>
          <cell r="AK1028">
            <v>0</v>
          </cell>
          <cell r="AL1028">
            <v>0</v>
          </cell>
          <cell r="AM1028">
            <v>0</v>
          </cell>
          <cell r="AN1028">
            <v>0</v>
          </cell>
          <cell r="AO1028">
            <v>-498512</v>
          </cell>
          <cell r="AP1028">
            <v>5862764</v>
          </cell>
          <cell r="AQ1028">
            <v>-4028190</v>
          </cell>
          <cell r="AR1028">
            <v>6680316</v>
          </cell>
          <cell r="AS1028">
            <v>6680312</v>
          </cell>
          <cell r="AT1028">
            <v>5344252</v>
          </cell>
          <cell r="AU1028">
            <v>1336066</v>
          </cell>
          <cell r="AV1028">
            <v>-2672128</v>
          </cell>
          <cell r="AW1028">
            <v>10688504</v>
          </cell>
          <cell r="AX1028">
            <v>9352438</v>
          </cell>
          <cell r="AY1028">
            <v>2672128</v>
          </cell>
          <cell r="AZ1028">
            <v>0</v>
          </cell>
          <cell r="BA1028" t="str">
            <v>TECNO</v>
          </cell>
        </row>
        <row r="1029">
          <cell r="A1029" t="str">
            <v>300</v>
          </cell>
          <cell r="B1029" t="str">
            <v>Corrección Monetaria</v>
          </cell>
          <cell r="C1029" t="str">
            <v>CORRECCION MONETARIA DEL PATRI</v>
          </cell>
          <cell r="D1029" t="str">
            <v>8280000</v>
          </cell>
          <cell r="E1029">
            <v>198501182</v>
          </cell>
          <cell r="F1029">
            <v>58616229</v>
          </cell>
          <cell r="G1029">
            <v>0</v>
          </cell>
          <cell r="H1029">
            <v>0</v>
          </cell>
          <cell r="I1029">
            <v>0</v>
          </cell>
          <cell r="J1029">
            <v>0</v>
          </cell>
          <cell r="K1029">
            <v>0</v>
          </cell>
          <cell r="L1029">
            <v>0</v>
          </cell>
          <cell r="M1029">
            <v>0</v>
          </cell>
          <cell r="N1029">
            <v>0</v>
          </cell>
          <cell r="O1029">
            <v>0</v>
          </cell>
          <cell r="P1029">
            <v>0</v>
          </cell>
          <cell r="Q1029">
            <v>0</v>
          </cell>
          <cell r="R1029">
            <v>0</v>
          </cell>
          <cell r="S1029">
            <v>0</v>
          </cell>
          <cell r="T1029">
            <v>0</v>
          </cell>
          <cell r="U1029">
            <v>0</v>
          </cell>
          <cell r="V1029">
            <v>0</v>
          </cell>
          <cell r="W1029">
            <v>0</v>
          </cell>
          <cell r="X1029">
            <v>0</v>
          </cell>
          <cell r="Y1029">
            <v>0</v>
          </cell>
          <cell r="Z1029">
            <v>0</v>
          </cell>
          <cell r="AA1029">
            <v>0</v>
          </cell>
          <cell r="AB1029">
            <v>0</v>
          </cell>
          <cell r="AC1029">
            <v>0</v>
          </cell>
          <cell r="AD1029">
            <v>0</v>
          </cell>
          <cell r="AE1029">
            <v>0</v>
          </cell>
          <cell r="AF1029">
            <v>0</v>
          </cell>
          <cell r="AG1029">
            <v>0</v>
          </cell>
          <cell r="AH1029">
            <v>0</v>
          </cell>
          <cell r="AI1029">
            <v>0</v>
          </cell>
          <cell r="AJ1029">
            <v>0</v>
          </cell>
          <cell r="AK1029">
            <v>0</v>
          </cell>
          <cell r="AL1029">
            <v>0</v>
          </cell>
          <cell r="AM1029">
            <v>0</v>
          </cell>
          <cell r="AN1029">
            <v>0</v>
          </cell>
          <cell r="AO1029">
            <v>-102606412</v>
          </cell>
          <cell r="AP1029">
            <v>-309123194</v>
          </cell>
          <cell r="AQ1029">
            <v>308797206</v>
          </cell>
          <cell r="AR1029">
            <v>-514662004</v>
          </cell>
          <cell r="AS1029">
            <v>-514662004</v>
          </cell>
          <cell r="AT1029">
            <v>-411729606</v>
          </cell>
          <cell r="AU1029">
            <v>-102932402</v>
          </cell>
          <cell r="AV1029">
            <v>205864802</v>
          </cell>
          <cell r="AW1029">
            <v>-823459208</v>
          </cell>
          <cell r="AX1029">
            <v>-720526806</v>
          </cell>
          <cell r="AY1029">
            <v>-205864800</v>
          </cell>
          <cell r="AZ1029">
            <v>0</v>
          </cell>
          <cell r="BA1029" t="str">
            <v>TEMPR</v>
          </cell>
        </row>
        <row r="1030">
          <cell r="A1030" t="str">
            <v>300</v>
          </cell>
          <cell r="B1030" t="str">
            <v>Corrección Monetaria</v>
          </cell>
          <cell r="C1030" t="str">
            <v>CORRECCION MONETARIA IMPUESO D</v>
          </cell>
          <cell r="D1030" t="str">
            <v>8268800</v>
          </cell>
          <cell r="E1030">
            <v>-70177</v>
          </cell>
          <cell r="F1030">
            <v>-23393</v>
          </cell>
          <cell r="G1030">
            <v>0</v>
          </cell>
          <cell r="H1030">
            <v>0</v>
          </cell>
          <cell r="I1030">
            <v>0</v>
          </cell>
          <cell r="J1030">
            <v>0</v>
          </cell>
          <cell r="K1030">
            <v>0</v>
          </cell>
          <cell r="L1030">
            <v>0</v>
          </cell>
          <cell r="M1030">
            <v>0</v>
          </cell>
          <cell r="N1030">
            <v>0</v>
          </cell>
          <cell r="O1030">
            <v>0</v>
          </cell>
          <cell r="P1030">
            <v>0</v>
          </cell>
          <cell r="Q1030">
            <v>0</v>
          </cell>
          <cell r="R1030">
            <v>0</v>
          </cell>
          <cell r="S1030">
            <v>0</v>
          </cell>
          <cell r="T1030">
            <v>0</v>
          </cell>
          <cell r="U1030">
            <v>0</v>
          </cell>
          <cell r="V1030">
            <v>0</v>
          </cell>
          <cell r="W1030">
            <v>0</v>
          </cell>
          <cell r="X1030">
            <v>0</v>
          </cell>
          <cell r="Y1030">
            <v>0</v>
          </cell>
          <cell r="Z1030">
            <v>0</v>
          </cell>
          <cell r="AA1030">
            <v>0</v>
          </cell>
          <cell r="AB1030">
            <v>0</v>
          </cell>
          <cell r="AC1030">
            <v>0</v>
          </cell>
          <cell r="AD1030">
            <v>0</v>
          </cell>
          <cell r="AE1030">
            <v>0</v>
          </cell>
          <cell r="AF1030">
            <v>0</v>
          </cell>
          <cell r="AG1030">
            <v>0</v>
          </cell>
          <cell r="AH1030">
            <v>0</v>
          </cell>
          <cell r="AI1030">
            <v>0</v>
          </cell>
          <cell r="AJ1030">
            <v>0</v>
          </cell>
          <cell r="AK1030">
            <v>0</v>
          </cell>
          <cell r="AL1030">
            <v>0</v>
          </cell>
          <cell r="AM1030">
            <v>0</v>
          </cell>
          <cell r="AN1030">
            <v>0</v>
          </cell>
          <cell r="AO1030">
            <v>-46522</v>
          </cell>
          <cell r="AP1030">
            <v>-145294</v>
          </cell>
          <cell r="AQ1030">
            <v>143862</v>
          </cell>
          <cell r="AR1030">
            <v>-239772</v>
          </cell>
          <cell r="AS1030">
            <v>-239770</v>
          </cell>
          <cell r="AT1030">
            <v>527496</v>
          </cell>
          <cell r="AU1030">
            <v>0</v>
          </cell>
          <cell r="AV1030">
            <v>0</v>
          </cell>
          <cell r="AW1030">
            <v>1452088</v>
          </cell>
          <cell r="AX1030">
            <v>462028</v>
          </cell>
          <cell r="AY1030">
            <v>132010</v>
          </cell>
          <cell r="AZ1030">
            <v>0</v>
          </cell>
          <cell r="BA1030" t="str">
            <v>COMUN</v>
          </cell>
        </row>
        <row r="1031">
          <cell r="A1031" t="str">
            <v>300</v>
          </cell>
          <cell r="B1031" t="str">
            <v>Corrección Monetaria</v>
          </cell>
          <cell r="C1031" t="str">
            <v>CORRECCION MONETARIA IMPUESO D</v>
          </cell>
          <cell r="D1031" t="str">
            <v>8268800</v>
          </cell>
          <cell r="E1031">
            <v>403167</v>
          </cell>
          <cell r="F1031">
            <v>134387</v>
          </cell>
          <cell r="G1031">
            <v>0</v>
          </cell>
          <cell r="H1031">
            <v>0</v>
          </cell>
          <cell r="I1031">
            <v>0</v>
          </cell>
          <cell r="J1031">
            <v>0</v>
          </cell>
          <cell r="K1031">
            <v>0</v>
          </cell>
          <cell r="L1031">
            <v>0</v>
          </cell>
          <cell r="M1031">
            <v>0</v>
          </cell>
          <cell r="N1031">
            <v>0</v>
          </cell>
          <cell r="O1031">
            <v>0</v>
          </cell>
          <cell r="P1031">
            <v>0</v>
          </cell>
          <cell r="Q1031">
            <v>0</v>
          </cell>
          <cell r="R1031">
            <v>0</v>
          </cell>
          <cell r="S1031">
            <v>0</v>
          </cell>
          <cell r="T1031">
            <v>0</v>
          </cell>
          <cell r="U1031">
            <v>0</v>
          </cell>
          <cell r="V1031">
            <v>0</v>
          </cell>
          <cell r="W1031">
            <v>0</v>
          </cell>
          <cell r="X1031">
            <v>0</v>
          </cell>
          <cell r="Y1031">
            <v>0</v>
          </cell>
          <cell r="Z1031">
            <v>0</v>
          </cell>
          <cell r="AA1031">
            <v>0</v>
          </cell>
          <cell r="AB1031">
            <v>0</v>
          </cell>
          <cell r="AC1031">
            <v>0</v>
          </cell>
          <cell r="AD1031">
            <v>0</v>
          </cell>
          <cell r="AE1031">
            <v>0</v>
          </cell>
          <cell r="AF1031">
            <v>0</v>
          </cell>
          <cell r="AG1031">
            <v>0</v>
          </cell>
          <cell r="AH1031">
            <v>0</v>
          </cell>
          <cell r="AI1031">
            <v>0</v>
          </cell>
          <cell r="AJ1031">
            <v>0</v>
          </cell>
          <cell r="AK1031">
            <v>0</v>
          </cell>
          <cell r="AL1031">
            <v>0</v>
          </cell>
          <cell r="AM1031">
            <v>0</v>
          </cell>
          <cell r="AN1031">
            <v>0</v>
          </cell>
          <cell r="AO1031">
            <v>0</v>
          </cell>
          <cell r="AP1031">
            <v>0</v>
          </cell>
          <cell r="AQ1031">
            <v>0</v>
          </cell>
          <cell r="AR1031">
            <v>0</v>
          </cell>
          <cell r="AS1031">
            <v>-2540326</v>
          </cell>
          <cell r="AT1031">
            <v>-916636</v>
          </cell>
          <cell r="AU1031">
            <v>-228328</v>
          </cell>
          <cell r="AV1031">
            <v>444658</v>
          </cell>
          <cell r="AW1031">
            <v>-1851790</v>
          </cell>
          <cell r="AX1031">
            <v>-1620318</v>
          </cell>
          <cell r="AY1031">
            <v>-462946</v>
          </cell>
          <cell r="AZ1031">
            <v>0</v>
          </cell>
          <cell r="BA1031" t="str">
            <v>INFOE</v>
          </cell>
        </row>
        <row r="1032">
          <cell r="A1032" t="str">
            <v>300</v>
          </cell>
          <cell r="B1032" t="str">
            <v>Corrección Monetaria</v>
          </cell>
          <cell r="C1032" t="str">
            <v>CORRECCION MONETARIA IMPUESO D</v>
          </cell>
          <cell r="D1032" t="str">
            <v>8268800</v>
          </cell>
          <cell r="E1032">
            <v>195907</v>
          </cell>
          <cell r="F1032">
            <v>65302</v>
          </cell>
          <cell r="G1032">
            <v>0</v>
          </cell>
          <cell r="H1032">
            <v>0</v>
          </cell>
          <cell r="I1032">
            <v>0</v>
          </cell>
          <cell r="J1032">
            <v>0</v>
          </cell>
          <cell r="K1032">
            <v>0</v>
          </cell>
          <cell r="L1032">
            <v>0</v>
          </cell>
          <cell r="M1032">
            <v>0</v>
          </cell>
          <cell r="N1032">
            <v>0</v>
          </cell>
          <cell r="O1032">
            <v>0</v>
          </cell>
          <cell r="P1032">
            <v>0</v>
          </cell>
          <cell r="Q1032">
            <v>0</v>
          </cell>
          <cell r="R1032">
            <v>0</v>
          </cell>
          <cell r="S1032">
            <v>0</v>
          </cell>
          <cell r="T1032">
            <v>0</v>
          </cell>
          <cell r="U1032">
            <v>0</v>
          </cell>
          <cell r="V1032">
            <v>0</v>
          </cell>
          <cell r="W1032">
            <v>0</v>
          </cell>
          <cell r="X1032">
            <v>0</v>
          </cell>
          <cell r="Y1032">
            <v>0</v>
          </cell>
          <cell r="Z1032">
            <v>0</v>
          </cell>
          <cell r="AA1032">
            <v>0</v>
          </cell>
          <cell r="AB1032">
            <v>0</v>
          </cell>
          <cell r="AC1032">
            <v>0</v>
          </cell>
          <cell r="AD1032">
            <v>0</v>
          </cell>
          <cell r="AE1032">
            <v>0</v>
          </cell>
          <cell r="AF1032">
            <v>0</v>
          </cell>
          <cell r="AG1032">
            <v>0</v>
          </cell>
          <cell r="AH1032">
            <v>0</v>
          </cell>
          <cell r="AI1032">
            <v>0</v>
          </cell>
          <cell r="AJ1032">
            <v>0</v>
          </cell>
          <cell r="AK1032">
            <v>0</v>
          </cell>
          <cell r="AL1032">
            <v>0</v>
          </cell>
          <cell r="AM1032">
            <v>0</v>
          </cell>
          <cell r="AN1032">
            <v>0</v>
          </cell>
          <cell r="AO1032">
            <v>0</v>
          </cell>
          <cell r="AP1032">
            <v>0</v>
          </cell>
          <cell r="AQ1032">
            <v>0</v>
          </cell>
          <cell r="AR1032">
            <v>0</v>
          </cell>
          <cell r="AS1032">
            <v>-1266774</v>
          </cell>
          <cell r="AT1032">
            <v>-460646</v>
          </cell>
          <cell r="AU1032">
            <v>-115162</v>
          </cell>
          <cell r="AV1032">
            <v>230324</v>
          </cell>
          <cell r="AW1032">
            <v>-921292</v>
          </cell>
          <cell r="AX1032">
            <v>-806130</v>
          </cell>
          <cell r="AY1032">
            <v>-230322</v>
          </cell>
          <cell r="AZ1032">
            <v>0</v>
          </cell>
          <cell r="BA1032" t="str">
            <v>PANAL</v>
          </cell>
        </row>
        <row r="1033">
          <cell r="A1033" t="str">
            <v>300</v>
          </cell>
          <cell r="B1033" t="str">
            <v>Corrección Monetaria</v>
          </cell>
          <cell r="C1033" t="str">
            <v>CORRECCION MONETARIA IMPUESO D</v>
          </cell>
          <cell r="D1033" t="str">
            <v>8268800</v>
          </cell>
          <cell r="E1033">
            <v>-11284244</v>
          </cell>
          <cell r="F1033">
            <v>-3761418</v>
          </cell>
          <cell r="G1033">
            <v>0</v>
          </cell>
          <cell r="H1033">
            <v>0</v>
          </cell>
          <cell r="I1033">
            <v>0</v>
          </cell>
          <cell r="J1033">
            <v>0</v>
          </cell>
          <cell r="K1033">
            <v>0</v>
          </cell>
          <cell r="L1033">
            <v>0</v>
          </cell>
          <cell r="M1033">
            <v>0</v>
          </cell>
          <cell r="N1033">
            <v>0</v>
          </cell>
          <cell r="O1033">
            <v>0</v>
          </cell>
          <cell r="P1033">
            <v>0</v>
          </cell>
          <cell r="Q1033">
            <v>0</v>
          </cell>
          <cell r="R1033">
            <v>0</v>
          </cell>
          <cell r="S1033">
            <v>0</v>
          </cell>
          <cell r="T1033">
            <v>0</v>
          </cell>
          <cell r="U1033">
            <v>0</v>
          </cell>
          <cell r="V1033">
            <v>0</v>
          </cell>
          <cell r="W1033">
            <v>0</v>
          </cell>
          <cell r="X1033">
            <v>0</v>
          </cell>
          <cell r="Y1033">
            <v>0</v>
          </cell>
          <cell r="Z1033">
            <v>0</v>
          </cell>
          <cell r="AA1033">
            <v>0</v>
          </cell>
          <cell r="AB1033">
            <v>0</v>
          </cell>
          <cell r="AC1033">
            <v>0</v>
          </cell>
          <cell r="AD1033">
            <v>0</v>
          </cell>
          <cell r="AE1033">
            <v>0</v>
          </cell>
          <cell r="AF1033">
            <v>0</v>
          </cell>
          <cell r="AG1033">
            <v>0</v>
          </cell>
          <cell r="AH1033">
            <v>0</v>
          </cell>
          <cell r="AI1033">
            <v>0</v>
          </cell>
          <cell r="AJ1033">
            <v>0</v>
          </cell>
          <cell r="AK1033">
            <v>0</v>
          </cell>
          <cell r="AL1033">
            <v>0</v>
          </cell>
          <cell r="AM1033">
            <v>0</v>
          </cell>
          <cell r="AN1033">
            <v>0</v>
          </cell>
          <cell r="AO1033">
            <v>-4535292</v>
          </cell>
          <cell r="AP1033">
            <v>4344488</v>
          </cell>
          <cell r="AQ1033">
            <v>143106</v>
          </cell>
          <cell r="AR1033">
            <v>-238504</v>
          </cell>
          <cell r="AS1033">
            <v>11090590</v>
          </cell>
          <cell r="AT1033">
            <v>3928868</v>
          </cell>
          <cell r="AU1033">
            <v>33357664</v>
          </cell>
          <cell r="AV1033">
            <v>-3508478</v>
          </cell>
          <cell r="AW1033">
            <v>25475676</v>
          </cell>
          <cell r="AX1033">
            <v>22291214</v>
          </cell>
          <cell r="AY1033">
            <v>6368920</v>
          </cell>
          <cell r="AZ1033">
            <v>0</v>
          </cell>
          <cell r="BA1033" t="str">
            <v>TEMPR</v>
          </cell>
        </row>
        <row r="1034">
          <cell r="A1034" t="str">
            <v>300</v>
          </cell>
          <cell r="B1034" t="str">
            <v>Corrección Monetaria</v>
          </cell>
          <cell r="C1034" t="str">
            <v>CORRECCION MONETARIA OTROS ACT</v>
          </cell>
          <cell r="D1034" t="str">
            <v>8230000</v>
          </cell>
          <cell r="E1034">
            <v>0</v>
          </cell>
          <cell r="F1034">
            <v>0</v>
          </cell>
          <cell r="G1034">
            <v>0</v>
          </cell>
          <cell r="H1034">
            <v>0</v>
          </cell>
          <cell r="I1034">
            <v>0</v>
          </cell>
          <cell r="J1034">
            <v>0</v>
          </cell>
          <cell r="K1034">
            <v>0</v>
          </cell>
          <cell r="L1034">
            <v>0</v>
          </cell>
          <cell r="M1034">
            <v>0</v>
          </cell>
          <cell r="N1034">
            <v>0</v>
          </cell>
          <cell r="O1034">
            <v>0</v>
          </cell>
          <cell r="P1034">
            <v>0</v>
          </cell>
          <cell r="Q1034">
            <v>0</v>
          </cell>
          <cell r="R1034">
            <v>0</v>
          </cell>
          <cell r="S1034">
            <v>0</v>
          </cell>
          <cell r="T1034">
            <v>0</v>
          </cell>
          <cell r="U1034">
            <v>0</v>
          </cell>
          <cell r="V1034">
            <v>0</v>
          </cell>
          <cell r="W1034">
            <v>0</v>
          </cell>
          <cell r="X1034">
            <v>0</v>
          </cell>
          <cell r="Y1034">
            <v>0</v>
          </cell>
          <cell r="Z1034">
            <v>0</v>
          </cell>
          <cell r="AA1034">
            <v>0</v>
          </cell>
          <cell r="AB1034">
            <v>0</v>
          </cell>
          <cell r="AC1034">
            <v>0</v>
          </cell>
          <cell r="AD1034">
            <v>0</v>
          </cell>
          <cell r="AE1034">
            <v>0</v>
          </cell>
          <cell r="AF1034">
            <v>0</v>
          </cell>
          <cell r="AG1034">
            <v>0</v>
          </cell>
          <cell r="AH1034">
            <v>0</v>
          </cell>
          <cell r="AI1034">
            <v>0</v>
          </cell>
          <cell r="AJ1034">
            <v>0</v>
          </cell>
          <cell r="AK1034">
            <v>0</v>
          </cell>
          <cell r="AL1034">
            <v>0</v>
          </cell>
          <cell r="AM1034">
            <v>0</v>
          </cell>
          <cell r="AN1034">
            <v>0</v>
          </cell>
          <cell r="AO1034">
            <v>288488</v>
          </cell>
          <cell r="AP1034">
            <v>638562</v>
          </cell>
          <cell r="AQ1034">
            <v>-578190</v>
          </cell>
          <cell r="AR1034">
            <v>0</v>
          </cell>
          <cell r="AS1034">
            <v>1444328</v>
          </cell>
          <cell r="AT1034">
            <v>0</v>
          </cell>
          <cell r="AU1034">
            <v>0</v>
          </cell>
          <cell r="AV1034">
            <v>0</v>
          </cell>
          <cell r="AW1034">
            <v>0</v>
          </cell>
          <cell r="AX1034">
            <v>0</v>
          </cell>
          <cell r="AY1034">
            <v>0</v>
          </cell>
          <cell r="AZ1034">
            <v>0</v>
          </cell>
          <cell r="BA1034" t="str">
            <v>INFOE</v>
          </cell>
        </row>
        <row r="1035">
          <cell r="A1035" t="str">
            <v>300</v>
          </cell>
          <cell r="B1035" t="str">
            <v>Corrección Monetaria</v>
          </cell>
          <cell r="C1035" t="str">
            <v>CORRECCION MONETARIA OTROS ACT</v>
          </cell>
          <cell r="D1035" t="str">
            <v>8230000</v>
          </cell>
          <cell r="E1035">
            <v>-28108580</v>
          </cell>
          <cell r="F1035">
            <v>-9369526</v>
          </cell>
          <cell r="G1035">
            <v>0</v>
          </cell>
          <cell r="H1035">
            <v>0</v>
          </cell>
          <cell r="I1035">
            <v>0</v>
          </cell>
          <cell r="J1035">
            <v>0</v>
          </cell>
          <cell r="K1035">
            <v>0</v>
          </cell>
          <cell r="L1035">
            <v>0</v>
          </cell>
          <cell r="M1035">
            <v>0</v>
          </cell>
          <cell r="N1035">
            <v>0</v>
          </cell>
          <cell r="O1035">
            <v>0</v>
          </cell>
          <cell r="P1035">
            <v>0</v>
          </cell>
          <cell r="Q1035">
            <v>0</v>
          </cell>
          <cell r="R1035">
            <v>0</v>
          </cell>
          <cell r="S1035">
            <v>0</v>
          </cell>
          <cell r="T1035">
            <v>0</v>
          </cell>
          <cell r="U1035">
            <v>0</v>
          </cell>
          <cell r="V1035">
            <v>0</v>
          </cell>
          <cell r="W1035">
            <v>0</v>
          </cell>
          <cell r="X1035">
            <v>0</v>
          </cell>
          <cell r="Y1035">
            <v>0</v>
          </cell>
          <cell r="Z1035">
            <v>0</v>
          </cell>
          <cell r="AA1035">
            <v>0</v>
          </cell>
          <cell r="AB1035">
            <v>0</v>
          </cell>
          <cell r="AC1035">
            <v>0</v>
          </cell>
          <cell r="AD1035">
            <v>0</v>
          </cell>
          <cell r="AE1035">
            <v>0</v>
          </cell>
          <cell r="AF1035">
            <v>0</v>
          </cell>
          <cell r="AG1035">
            <v>0</v>
          </cell>
          <cell r="AH1035">
            <v>0</v>
          </cell>
          <cell r="AI1035">
            <v>0</v>
          </cell>
          <cell r="AJ1035">
            <v>0</v>
          </cell>
          <cell r="AK1035">
            <v>0</v>
          </cell>
          <cell r="AL1035">
            <v>0</v>
          </cell>
          <cell r="AM1035">
            <v>0</v>
          </cell>
          <cell r="AN1035">
            <v>0</v>
          </cell>
          <cell r="AO1035">
            <v>17097124</v>
          </cell>
          <cell r="AP1035">
            <v>51291372</v>
          </cell>
          <cell r="AQ1035">
            <v>-51291372</v>
          </cell>
          <cell r="AR1035">
            <v>85485620</v>
          </cell>
          <cell r="AS1035">
            <v>85485620</v>
          </cell>
          <cell r="AT1035">
            <v>68388496</v>
          </cell>
          <cell r="AU1035">
            <v>17097124</v>
          </cell>
          <cell r="AV1035">
            <v>-34194248</v>
          </cell>
          <cell r="AW1035">
            <v>136776992</v>
          </cell>
          <cell r="AX1035">
            <v>119679868</v>
          </cell>
          <cell r="AY1035">
            <v>34194248</v>
          </cell>
          <cell r="AZ1035">
            <v>0</v>
          </cell>
          <cell r="BA1035" t="str">
            <v>INVER</v>
          </cell>
        </row>
        <row r="1036">
          <cell r="A1036" t="str">
            <v>300</v>
          </cell>
          <cell r="B1036" t="str">
            <v>Corrección Monetaria</v>
          </cell>
          <cell r="C1036" t="str">
            <v>CORRECCION MONETARIA OTROS ACT</v>
          </cell>
          <cell r="D1036" t="str">
            <v>8230000</v>
          </cell>
          <cell r="E1036">
            <v>-1888280</v>
          </cell>
          <cell r="F1036">
            <v>-1814924</v>
          </cell>
          <cell r="G1036">
            <v>0</v>
          </cell>
          <cell r="H1036">
            <v>0</v>
          </cell>
          <cell r="I1036">
            <v>0</v>
          </cell>
          <cell r="J1036">
            <v>0</v>
          </cell>
          <cell r="K1036">
            <v>0</v>
          </cell>
          <cell r="L1036">
            <v>0</v>
          </cell>
          <cell r="M1036">
            <v>0</v>
          </cell>
          <cell r="N1036">
            <v>0</v>
          </cell>
          <cell r="O1036">
            <v>0</v>
          </cell>
          <cell r="P1036">
            <v>0</v>
          </cell>
          <cell r="Q1036">
            <v>0</v>
          </cell>
          <cell r="R1036">
            <v>0</v>
          </cell>
          <cell r="S1036">
            <v>0</v>
          </cell>
          <cell r="T1036">
            <v>0</v>
          </cell>
          <cell r="U1036">
            <v>0</v>
          </cell>
          <cell r="V1036">
            <v>0</v>
          </cell>
          <cell r="W1036">
            <v>0</v>
          </cell>
          <cell r="X1036">
            <v>0</v>
          </cell>
          <cell r="Y1036">
            <v>0</v>
          </cell>
          <cell r="Z1036">
            <v>0</v>
          </cell>
          <cell r="AA1036">
            <v>0</v>
          </cell>
          <cell r="AB1036">
            <v>0</v>
          </cell>
          <cell r="AC1036">
            <v>0</v>
          </cell>
          <cell r="AD1036">
            <v>0</v>
          </cell>
          <cell r="AE1036">
            <v>0</v>
          </cell>
          <cell r="AF1036">
            <v>0</v>
          </cell>
          <cell r="AG1036">
            <v>0</v>
          </cell>
          <cell r="AH1036">
            <v>0</v>
          </cell>
          <cell r="AI1036">
            <v>0</v>
          </cell>
          <cell r="AJ1036">
            <v>0</v>
          </cell>
          <cell r="AK1036">
            <v>0</v>
          </cell>
          <cell r="AL1036">
            <v>0</v>
          </cell>
          <cell r="AM1036">
            <v>0</v>
          </cell>
          <cell r="AN1036">
            <v>0</v>
          </cell>
          <cell r="AO1036">
            <v>0</v>
          </cell>
          <cell r="AP1036">
            <v>0</v>
          </cell>
          <cell r="AQ1036">
            <v>0</v>
          </cell>
          <cell r="AR1036">
            <v>0</v>
          </cell>
          <cell r="AS1036">
            <v>4452000</v>
          </cell>
          <cell r="AT1036">
            <v>6690312</v>
          </cell>
          <cell r="AU1036">
            <v>2772536</v>
          </cell>
          <cell r="AV1036">
            <v>-3339770</v>
          </cell>
          <cell r="AW1036">
            <v>15220026</v>
          </cell>
          <cell r="AX1036">
            <v>18409636</v>
          </cell>
          <cell r="AY1036">
            <v>4950144</v>
          </cell>
          <cell r="AZ1036">
            <v>431670</v>
          </cell>
          <cell r="BA1036" t="str">
            <v>TECNO</v>
          </cell>
        </row>
        <row r="1037">
          <cell r="A1037" t="str">
            <v>300</v>
          </cell>
          <cell r="B1037" t="str">
            <v>Corrección Monetaria</v>
          </cell>
          <cell r="C1037" t="str">
            <v>CORRECCION MONETARIA OTROS ACT</v>
          </cell>
          <cell r="D1037" t="str">
            <v>8230000</v>
          </cell>
          <cell r="E1037">
            <v>-263690329</v>
          </cell>
          <cell r="F1037">
            <v>-87769438</v>
          </cell>
          <cell r="G1037">
            <v>0</v>
          </cell>
          <cell r="H1037">
            <v>0</v>
          </cell>
          <cell r="I1037">
            <v>0</v>
          </cell>
          <cell r="J1037">
            <v>0</v>
          </cell>
          <cell r="K1037">
            <v>0</v>
          </cell>
          <cell r="L1037">
            <v>0</v>
          </cell>
          <cell r="M1037">
            <v>0</v>
          </cell>
          <cell r="N1037">
            <v>0</v>
          </cell>
          <cell r="O1037">
            <v>0</v>
          </cell>
          <cell r="P1037">
            <v>0</v>
          </cell>
          <cell r="Q1037">
            <v>0</v>
          </cell>
          <cell r="R1037">
            <v>0</v>
          </cell>
          <cell r="S1037">
            <v>0</v>
          </cell>
          <cell r="T1037">
            <v>0</v>
          </cell>
          <cell r="U1037">
            <v>0</v>
          </cell>
          <cell r="V1037">
            <v>0</v>
          </cell>
          <cell r="W1037">
            <v>0</v>
          </cell>
          <cell r="X1037">
            <v>0</v>
          </cell>
          <cell r="Y1037">
            <v>0</v>
          </cell>
          <cell r="Z1037">
            <v>0</v>
          </cell>
          <cell r="AA1037">
            <v>0</v>
          </cell>
          <cell r="AB1037">
            <v>0</v>
          </cell>
          <cell r="AC1037">
            <v>0</v>
          </cell>
          <cell r="AD1037">
            <v>0</v>
          </cell>
          <cell r="AE1037">
            <v>0</v>
          </cell>
          <cell r="AF1037">
            <v>0</v>
          </cell>
          <cell r="AG1037">
            <v>0</v>
          </cell>
          <cell r="AH1037">
            <v>0</v>
          </cell>
          <cell r="AI1037">
            <v>0</v>
          </cell>
          <cell r="AJ1037">
            <v>0</v>
          </cell>
          <cell r="AK1037">
            <v>0</v>
          </cell>
          <cell r="AL1037">
            <v>0</v>
          </cell>
          <cell r="AM1037">
            <v>0</v>
          </cell>
          <cell r="AN1037">
            <v>0</v>
          </cell>
          <cell r="AO1037">
            <v>143010194</v>
          </cell>
          <cell r="AP1037">
            <v>531387592</v>
          </cell>
          <cell r="AQ1037">
            <v>-451845062</v>
          </cell>
          <cell r="AR1037">
            <v>881924814</v>
          </cell>
          <cell r="AS1037">
            <v>862852158</v>
          </cell>
          <cell r="AT1037">
            <v>745121062</v>
          </cell>
          <cell r="AU1037">
            <v>262133740</v>
          </cell>
          <cell r="AV1037">
            <v>-388062282</v>
          </cell>
          <cell r="AW1037">
            <v>1447494790</v>
          </cell>
          <cell r="AX1037">
            <v>1214478324</v>
          </cell>
          <cell r="AY1037">
            <v>338762204</v>
          </cell>
          <cell r="AZ1037">
            <v>120680</v>
          </cell>
          <cell r="BA1037" t="str">
            <v>TEMPR</v>
          </cell>
        </row>
        <row r="1038">
          <cell r="A1038" t="str">
            <v>300</v>
          </cell>
          <cell r="B1038" t="str">
            <v>Corrección Monetaria</v>
          </cell>
          <cell r="C1038" t="str">
            <v>CORRECCION MONETARIA PASIVO CI</v>
          </cell>
          <cell r="D1038" t="str">
            <v>8260000</v>
          </cell>
          <cell r="E1038">
            <v>1237086</v>
          </cell>
          <cell r="F1038">
            <v>609249</v>
          </cell>
          <cell r="G1038">
            <v>0</v>
          </cell>
          <cell r="H1038">
            <v>0</v>
          </cell>
          <cell r="I1038">
            <v>0</v>
          </cell>
          <cell r="J1038">
            <v>0</v>
          </cell>
          <cell r="K1038">
            <v>0</v>
          </cell>
          <cell r="L1038">
            <v>0</v>
          </cell>
          <cell r="M1038">
            <v>0</v>
          </cell>
          <cell r="N1038">
            <v>0</v>
          </cell>
          <cell r="O1038">
            <v>0</v>
          </cell>
          <cell r="P1038">
            <v>0</v>
          </cell>
          <cell r="Q1038">
            <v>0</v>
          </cell>
          <cell r="R1038">
            <v>0</v>
          </cell>
          <cell r="S1038">
            <v>0</v>
          </cell>
          <cell r="T1038">
            <v>0</v>
          </cell>
          <cell r="U1038">
            <v>0</v>
          </cell>
          <cell r="V1038">
            <v>0</v>
          </cell>
          <cell r="W1038">
            <v>0</v>
          </cell>
          <cell r="X1038">
            <v>0</v>
          </cell>
          <cell r="Y1038">
            <v>0</v>
          </cell>
          <cell r="Z1038">
            <v>0</v>
          </cell>
          <cell r="AA1038">
            <v>0</v>
          </cell>
          <cell r="AB1038">
            <v>0</v>
          </cell>
          <cell r="AC1038">
            <v>0</v>
          </cell>
          <cell r="AD1038">
            <v>0</v>
          </cell>
          <cell r="AE1038">
            <v>0</v>
          </cell>
          <cell r="AF1038">
            <v>0</v>
          </cell>
          <cell r="AG1038">
            <v>0</v>
          </cell>
          <cell r="AH1038">
            <v>0</v>
          </cell>
          <cell r="AI1038">
            <v>0</v>
          </cell>
          <cell r="AJ1038">
            <v>0</v>
          </cell>
          <cell r="AK1038">
            <v>0</v>
          </cell>
          <cell r="AL1038">
            <v>0</v>
          </cell>
          <cell r="AM1038">
            <v>0</v>
          </cell>
          <cell r="AN1038">
            <v>0</v>
          </cell>
          <cell r="AO1038">
            <v>-549802</v>
          </cell>
          <cell r="AP1038">
            <v>-1321308</v>
          </cell>
          <cell r="AQ1038">
            <v>1118504</v>
          </cell>
          <cell r="AR1038">
            <v>-1951764</v>
          </cell>
          <cell r="AS1038">
            <v>1182500</v>
          </cell>
          <cell r="AT1038">
            <v>-2406196</v>
          </cell>
          <cell r="AU1038">
            <v>-908118</v>
          </cell>
          <cell r="AV1038">
            <v>1917008</v>
          </cell>
          <cell r="AW1038">
            <v>-2901592</v>
          </cell>
          <cell r="AX1038">
            <v>-4327504</v>
          </cell>
          <cell r="AY1038">
            <v>-1699692</v>
          </cell>
          <cell r="AZ1038">
            <v>-249566</v>
          </cell>
          <cell r="BA1038" t="str">
            <v>INFOE</v>
          </cell>
        </row>
        <row r="1039">
          <cell r="A1039" t="str">
            <v>300</v>
          </cell>
          <cell r="B1039" t="str">
            <v>Corrección Monetaria</v>
          </cell>
          <cell r="C1039" t="str">
            <v>CORRECCION MONETARIA PASIVO CI</v>
          </cell>
          <cell r="D1039" t="str">
            <v>8260000</v>
          </cell>
          <cell r="E1039">
            <v>726043</v>
          </cell>
          <cell r="F1039">
            <v>643409</v>
          </cell>
          <cell r="G1039">
            <v>0</v>
          </cell>
          <cell r="H1039">
            <v>0</v>
          </cell>
          <cell r="I1039">
            <v>0</v>
          </cell>
          <cell r="J1039">
            <v>0</v>
          </cell>
          <cell r="K1039">
            <v>0</v>
          </cell>
          <cell r="L1039">
            <v>0</v>
          </cell>
          <cell r="M1039">
            <v>0</v>
          </cell>
          <cell r="N1039">
            <v>0</v>
          </cell>
          <cell r="O1039">
            <v>0</v>
          </cell>
          <cell r="P1039">
            <v>0</v>
          </cell>
          <cell r="Q1039">
            <v>0</v>
          </cell>
          <cell r="R1039">
            <v>0</v>
          </cell>
          <cell r="S1039">
            <v>0</v>
          </cell>
          <cell r="T1039">
            <v>0</v>
          </cell>
          <cell r="U1039">
            <v>0</v>
          </cell>
          <cell r="V1039">
            <v>0</v>
          </cell>
          <cell r="W1039">
            <v>0</v>
          </cell>
          <cell r="X1039">
            <v>0</v>
          </cell>
          <cell r="Y1039">
            <v>0</v>
          </cell>
          <cell r="Z1039">
            <v>0</v>
          </cell>
          <cell r="AA1039">
            <v>0</v>
          </cell>
          <cell r="AB1039">
            <v>0</v>
          </cell>
          <cell r="AC1039">
            <v>0</v>
          </cell>
          <cell r="AD1039">
            <v>0</v>
          </cell>
          <cell r="AE1039">
            <v>0</v>
          </cell>
          <cell r="AF1039">
            <v>0</v>
          </cell>
          <cell r="AG1039">
            <v>0</v>
          </cell>
          <cell r="AH1039">
            <v>0</v>
          </cell>
          <cell r="AI1039">
            <v>0</v>
          </cell>
          <cell r="AJ1039">
            <v>0</v>
          </cell>
          <cell r="AK1039">
            <v>0</v>
          </cell>
          <cell r="AL1039">
            <v>0</v>
          </cell>
          <cell r="AM1039">
            <v>0</v>
          </cell>
          <cell r="AN1039">
            <v>0</v>
          </cell>
          <cell r="AO1039">
            <v>-367780</v>
          </cell>
          <cell r="AP1039">
            <v>-732506</v>
          </cell>
          <cell r="AQ1039">
            <v>213960</v>
          </cell>
          <cell r="AR1039">
            <v>-214000</v>
          </cell>
          <cell r="AS1039">
            <v>-2720658</v>
          </cell>
          <cell r="AT1039">
            <v>-1904946</v>
          </cell>
          <cell r="AU1039">
            <v>-883120</v>
          </cell>
          <cell r="AV1039">
            <v>653502</v>
          </cell>
          <cell r="AW1039">
            <v>-3020094</v>
          </cell>
          <cell r="AX1039">
            <v>-4130092</v>
          </cell>
          <cell r="AY1039">
            <v>-1517204</v>
          </cell>
          <cell r="AZ1039">
            <v>-159280</v>
          </cell>
          <cell r="BA1039" t="str">
            <v>PANAL</v>
          </cell>
        </row>
        <row r="1040">
          <cell r="A1040" t="str">
            <v>300</v>
          </cell>
          <cell r="B1040" t="str">
            <v>Corrección Monetaria</v>
          </cell>
          <cell r="C1040" t="str">
            <v>CORRECCION MONETARIA PASIVO CI</v>
          </cell>
          <cell r="D1040" t="str">
            <v>8260000</v>
          </cell>
          <cell r="E1040">
            <v>607069</v>
          </cell>
          <cell r="F1040">
            <v>407058</v>
          </cell>
          <cell r="G1040">
            <v>0</v>
          </cell>
          <cell r="H1040">
            <v>0</v>
          </cell>
          <cell r="I1040">
            <v>0</v>
          </cell>
          <cell r="J1040">
            <v>0</v>
          </cell>
          <cell r="K1040">
            <v>0</v>
          </cell>
          <cell r="L1040">
            <v>0</v>
          </cell>
          <cell r="M1040">
            <v>0</v>
          </cell>
          <cell r="N1040">
            <v>0</v>
          </cell>
          <cell r="O1040">
            <v>0</v>
          </cell>
          <cell r="P1040">
            <v>0</v>
          </cell>
          <cell r="Q1040">
            <v>0</v>
          </cell>
          <cell r="R1040">
            <v>0</v>
          </cell>
          <cell r="S1040">
            <v>0</v>
          </cell>
          <cell r="T1040">
            <v>0</v>
          </cell>
          <cell r="U1040">
            <v>0</v>
          </cell>
          <cell r="V1040">
            <v>0</v>
          </cell>
          <cell r="W1040">
            <v>0</v>
          </cell>
          <cell r="X1040">
            <v>0</v>
          </cell>
          <cell r="Y1040">
            <v>0</v>
          </cell>
          <cell r="Z1040">
            <v>0</v>
          </cell>
          <cell r="AA1040">
            <v>0</v>
          </cell>
          <cell r="AB1040">
            <v>0</v>
          </cell>
          <cell r="AC1040">
            <v>0</v>
          </cell>
          <cell r="AD1040">
            <v>0</v>
          </cell>
          <cell r="AE1040">
            <v>0</v>
          </cell>
          <cell r="AF1040">
            <v>0</v>
          </cell>
          <cell r="AG1040">
            <v>0</v>
          </cell>
          <cell r="AH1040">
            <v>0</v>
          </cell>
          <cell r="AI1040">
            <v>0</v>
          </cell>
          <cell r="AJ1040">
            <v>0</v>
          </cell>
          <cell r="AK1040">
            <v>0</v>
          </cell>
          <cell r="AL1040">
            <v>0</v>
          </cell>
          <cell r="AM1040">
            <v>0</v>
          </cell>
          <cell r="AN1040">
            <v>0</v>
          </cell>
          <cell r="AO1040">
            <v>0</v>
          </cell>
          <cell r="AP1040">
            <v>0</v>
          </cell>
          <cell r="AQ1040">
            <v>0</v>
          </cell>
          <cell r="AR1040">
            <v>0</v>
          </cell>
          <cell r="AS1040">
            <v>-643504</v>
          </cell>
          <cell r="AT1040">
            <v>-523828</v>
          </cell>
          <cell r="AU1040">
            <v>-330758</v>
          </cell>
          <cell r="AV1040">
            <v>458230</v>
          </cell>
          <cell r="AW1040">
            <v>-2126832</v>
          </cell>
          <cell r="AX1040">
            <v>-3462842</v>
          </cell>
          <cell r="AY1040">
            <v>-1332414</v>
          </cell>
          <cell r="AZ1040">
            <v>-137462</v>
          </cell>
          <cell r="BA1040" t="str">
            <v>TDCTA</v>
          </cell>
        </row>
        <row r="1041">
          <cell r="A1041" t="str">
            <v>300</v>
          </cell>
          <cell r="B1041" t="str">
            <v>Corrección Monetaria</v>
          </cell>
          <cell r="C1041" t="str">
            <v>CORRECCION MONETARIA PASIVO CI</v>
          </cell>
          <cell r="D1041" t="str">
            <v>8260000</v>
          </cell>
          <cell r="E1041">
            <v>4351475</v>
          </cell>
          <cell r="F1041">
            <v>2919647</v>
          </cell>
          <cell r="G1041">
            <v>0</v>
          </cell>
          <cell r="H1041">
            <v>0</v>
          </cell>
          <cell r="I1041">
            <v>0</v>
          </cell>
          <cell r="J1041">
            <v>0</v>
          </cell>
          <cell r="K1041">
            <v>0</v>
          </cell>
          <cell r="L1041">
            <v>0</v>
          </cell>
          <cell r="M1041">
            <v>0</v>
          </cell>
          <cell r="N1041">
            <v>0</v>
          </cell>
          <cell r="O1041">
            <v>0</v>
          </cell>
          <cell r="P1041">
            <v>0</v>
          </cell>
          <cell r="Q1041">
            <v>0</v>
          </cell>
          <cell r="R1041">
            <v>0</v>
          </cell>
          <cell r="S1041">
            <v>0</v>
          </cell>
          <cell r="T1041">
            <v>0</v>
          </cell>
          <cell r="U1041">
            <v>0</v>
          </cell>
          <cell r="V1041">
            <v>0</v>
          </cell>
          <cell r="W1041">
            <v>0</v>
          </cell>
          <cell r="X1041">
            <v>0</v>
          </cell>
          <cell r="Y1041">
            <v>0</v>
          </cell>
          <cell r="Z1041">
            <v>0</v>
          </cell>
          <cell r="AA1041">
            <v>0</v>
          </cell>
          <cell r="AB1041">
            <v>0</v>
          </cell>
          <cell r="AC1041">
            <v>0</v>
          </cell>
          <cell r="AD1041">
            <v>0</v>
          </cell>
          <cell r="AE1041">
            <v>0</v>
          </cell>
          <cell r="AF1041">
            <v>0</v>
          </cell>
          <cell r="AG1041">
            <v>0</v>
          </cell>
          <cell r="AH1041">
            <v>0</v>
          </cell>
          <cell r="AI1041">
            <v>0</v>
          </cell>
          <cell r="AJ1041">
            <v>0</v>
          </cell>
          <cell r="AK1041">
            <v>0</v>
          </cell>
          <cell r="AL1041">
            <v>0</v>
          </cell>
          <cell r="AM1041">
            <v>0</v>
          </cell>
          <cell r="AN1041">
            <v>0</v>
          </cell>
          <cell r="AO1041">
            <v>-3030690</v>
          </cell>
          <cell r="AP1041">
            <v>-4939460</v>
          </cell>
          <cell r="AQ1041">
            <v>1890470</v>
          </cell>
          <cell r="AR1041">
            <v>-1898338</v>
          </cell>
          <cell r="AS1041">
            <v>-19293928</v>
          </cell>
          <cell r="AT1041">
            <v>-12309262</v>
          </cell>
          <cell r="AU1041">
            <v>-5747922</v>
          </cell>
          <cell r="AV1041">
            <v>4321382</v>
          </cell>
          <cell r="AW1041">
            <v>-19625288</v>
          </cell>
          <cell r="AX1041">
            <v>-27695008</v>
          </cell>
          <cell r="AY1041">
            <v>-9718962</v>
          </cell>
          <cell r="AZ1041">
            <v>-1031588</v>
          </cell>
          <cell r="BA1041" t="str">
            <v>TECNO</v>
          </cell>
        </row>
        <row r="1042">
          <cell r="A1042" t="str">
            <v>300</v>
          </cell>
          <cell r="B1042" t="str">
            <v>Corrección Monetaria</v>
          </cell>
          <cell r="C1042" t="str">
            <v>CORRECCION MONETARIA PASIVO CI</v>
          </cell>
          <cell r="D1042" t="str">
            <v>8260000</v>
          </cell>
          <cell r="E1042">
            <v>19414099</v>
          </cell>
          <cell r="F1042">
            <v>14749541</v>
          </cell>
          <cell r="G1042">
            <v>0</v>
          </cell>
          <cell r="H1042">
            <v>0</v>
          </cell>
          <cell r="I1042">
            <v>0</v>
          </cell>
          <cell r="J1042">
            <v>0</v>
          </cell>
          <cell r="K1042">
            <v>0</v>
          </cell>
          <cell r="L1042">
            <v>0</v>
          </cell>
          <cell r="M1042">
            <v>0</v>
          </cell>
          <cell r="N1042">
            <v>0</v>
          </cell>
          <cell r="O1042">
            <v>0</v>
          </cell>
          <cell r="P1042">
            <v>0</v>
          </cell>
          <cell r="Q1042">
            <v>0</v>
          </cell>
          <cell r="R1042">
            <v>0</v>
          </cell>
          <cell r="S1042">
            <v>0</v>
          </cell>
          <cell r="T1042">
            <v>0</v>
          </cell>
          <cell r="U1042">
            <v>0</v>
          </cell>
          <cell r="V1042">
            <v>0</v>
          </cell>
          <cell r="W1042">
            <v>0</v>
          </cell>
          <cell r="X1042">
            <v>0</v>
          </cell>
          <cell r="Y1042">
            <v>0</v>
          </cell>
          <cell r="Z1042">
            <v>0</v>
          </cell>
          <cell r="AA1042">
            <v>0</v>
          </cell>
          <cell r="AB1042">
            <v>0</v>
          </cell>
          <cell r="AC1042">
            <v>0</v>
          </cell>
          <cell r="AD1042">
            <v>0</v>
          </cell>
          <cell r="AE1042">
            <v>0</v>
          </cell>
          <cell r="AF1042">
            <v>0</v>
          </cell>
          <cell r="AG1042">
            <v>0</v>
          </cell>
          <cell r="AH1042">
            <v>0</v>
          </cell>
          <cell r="AI1042">
            <v>0</v>
          </cell>
          <cell r="AJ1042">
            <v>0</v>
          </cell>
          <cell r="AK1042">
            <v>0</v>
          </cell>
          <cell r="AL1042">
            <v>0</v>
          </cell>
          <cell r="AM1042">
            <v>0</v>
          </cell>
          <cell r="AN1042">
            <v>0</v>
          </cell>
          <cell r="AO1042">
            <v>-75722762</v>
          </cell>
          <cell r="AP1042">
            <v>-58722754</v>
          </cell>
          <cell r="AQ1042">
            <v>90816412</v>
          </cell>
          <cell r="AR1042">
            <v>-29354630</v>
          </cell>
          <cell r="AS1042">
            <v>-157114600</v>
          </cell>
          <cell r="AT1042">
            <v>7860564</v>
          </cell>
          <cell r="AU1042">
            <v>-19310304</v>
          </cell>
          <cell r="AV1042">
            <v>24745748</v>
          </cell>
          <cell r="AW1042">
            <v>-132897402</v>
          </cell>
          <cell r="AX1042">
            <v>-144058436</v>
          </cell>
          <cell r="AY1042">
            <v>-60812934</v>
          </cell>
          <cell r="AZ1042">
            <v>3910954</v>
          </cell>
          <cell r="BA1042" t="str">
            <v>TEMPR</v>
          </cell>
        </row>
        <row r="1043">
          <cell r="A1043" t="str">
            <v>300</v>
          </cell>
          <cell r="B1043" t="str">
            <v>Corrección Monetaria</v>
          </cell>
          <cell r="C1043" t="str">
            <v>CORRECCION MONETARIA PASIVO LA</v>
          </cell>
          <cell r="D1043" t="str">
            <v>8270000</v>
          </cell>
          <cell r="E1043">
            <v>0</v>
          </cell>
          <cell r="F1043">
            <v>0</v>
          </cell>
          <cell r="G1043">
            <v>0</v>
          </cell>
          <cell r="H1043">
            <v>0</v>
          </cell>
          <cell r="I1043">
            <v>0</v>
          </cell>
          <cell r="J1043">
            <v>0</v>
          </cell>
          <cell r="K1043">
            <v>0</v>
          </cell>
          <cell r="L1043">
            <v>0</v>
          </cell>
          <cell r="M1043">
            <v>0</v>
          </cell>
          <cell r="N1043">
            <v>0</v>
          </cell>
          <cell r="O1043">
            <v>0</v>
          </cell>
          <cell r="P1043">
            <v>0</v>
          </cell>
          <cell r="Q1043">
            <v>0</v>
          </cell>
          <cell r="R1043">
            <v>0</v>
          </cell>
          <cell r="S1043">
            <v>0</v>
          </cell>
          <cell r="T1043">
            <v>0</v>
          </cell>
          <cell r="U1043">
            <v>0</v>
          </cell>
          <cell r="V1043">
            <v>0</v>
          </cell>
          <cell r="W1043">
            <v>0</v>
          </cell>
          <cell r="X1043">
            <v>0</v>
          </cell>
          <cell r="Y1043">
            <v>0</v>
          </cell>
          <cell r="Z1043">
            <v>0</v>
          </cell>
          <cell r="AA1043">
            <v>0</v>
          </cell>
          <cell r="AB1043">
            <v>0</v>
          </cell>
          <cell r="AC1043">
            <v>0</v>
          </cell>
          <cell r="AD1043">
            <v>0</v>
          </cell>
          <cell r="AE1043">
            <v>0</v>
          </cell>
          <cell r="AF1043">
            <v>0</v>
          </cell>
          <cell r="AG1043">
            <v>0</v>
          </cell>
          <cell r="AH1043">
            <v>0</v>
          </cell>
          <cell r="AI1043">
            <v>0</v>
          </cell>
          <cell r="AJ1043">
            <v>0</v>
          </cell>
          <cell r="AK1043">
            <v>0</v>
          </cell>
          <cell r="AL1043">
            <v>0</v>
          </cell>
          <cell r="AM1043">
            <v>0</v>
          </cell>
          <cell r="AN1043">
            <v>0</v>
          </cell>
          <cell r="AO1043">
            <v>-11810496</v>
          </cell>
          <cell r="AP1043">
            <v>-17917574</v>
          </cell>
          <cell r="AQ1043">
            <v>8920832</v>
          </cell>
          <cell r="AR1043">
            <v>-20343680</v>
          </cell>
          <cell r="AS1043">
            <v>-39236342</v>
          </cell>
          <cell r="AT1043">
            <v>-33206768</v>
          </cell>
          <cell r="AU1043">
            <v>0</v>
          </cell>
          <cell r="AV1043">
            <v>0</v>
          </cell>
          <cell r="AW1043">
            <v>0</v>
          </cell>
          <cell r="AX1043">
            <v>0</v>
          </cell>
          <cell r="AY1043">
            <v>0</v>
          </cell>
          <cell r="AZ1043">
            <v>0</v>
          </cell>
          <cell r="BA1043" t="str">
            <v>INTER</v>
          </cell>
        </row>
        <row r="1044">
          <cell r="A1044" t="str">
            <v>300</v>
          </cell>
          <cell r="B1044" t="str">
            <v>Corrección Monetaria</v>
          </cell>
          <cell r="C1044" t="str">
            <v>CORRECCION MONETARIA PASIVO LA</v>
          </cell>
          <cell r="D1044" t="str">
            <v>8270000</v>
          </cell>
          <cell r="E1044">
            <v>178829171</v>
          </cell>
          <cell r="F1044">
            <v>423293756</v>
          </cell>
          <cell r="G1044">
            <v>0</v>
          </cell>
          <cell r="H1044">
            <v>0</v>
          </cell>
          <cell r="I1044">
            <v>0</v>
          </cell>
          <cell r="J1044">
            <v>0</v>
          </cell>
          <cell r="K1044">
            <v>0</v>
          </cell>
          <cell r="L1044">
            <v>0</v>
          </cell>
          <cell r="M1044">
            <v>0</v>
          </cell>
          <cell r="N1044">
            <v>0</v>
          </cell>
          <cell r="O1044">
            <v>0</v>
          </cell>
          <cell r="P1044">
            <v>0</v>
          </cell>
          <cell r="Q1044">
            <v>0</v>
          </cell>
          <cell r="R1044">
            <v>0</v>
          </cell>
          <cell r="S1044">
            <v>0</v>
          </cell>
          <cell r="T1044">
            <v>0</v>
          </cell>
          <cell r="U1044">
            <v>0</v>
          </cell>
          <cell r="V1044">
            <v>0</v>
          </cell>
          <cell r="W1044">
            <v>0</v>
          </cell>
          <cell r="X1044">
            <v>0</v>
          </cell>
          <cell r="Y1044">
            <v>0</v>
          </cell>
          <cell r="Z1044">
            <v>0</v>
          </cell>
          <cell r="AA1044">
            <v>0</v>
          </cell>
          <cell r="AB1044">
            <v>0</v>
          </cell>
          <cell r="AC1044">
            <v>0</v>
          </cell>
          <cell r="AD1044">
            <v>0</v>
          </cell>
          <cell r="AE1044">
            <v>0</v>
          </cell>
          <cell r="AF1044">
            <v>0</v>
          </cell>
          <cell r="AG1044">
            <v>0</v>
          </cell>
          <cell r="AH1044">
            <v>0</v>
          </cell>
          <cell r="AI1044">
            <v>0</v>
          </cell>
          <cell r="AJ1044">
            <v>0</v>
          </cell>
          <cell r="AK1044">
            <v>0</v>
          </cell>
          <cell r="AL1044">
            <v>0</v>
          </cell>
          <cell r="AM1044">
            <v>0</v>
          </cell>
          <cell r="AN1044">
            <v>0</v>
          </cell>
          <cell r="AO1044">
            <v>-226888546</v>
          </cell>
          <cell r="AP1044">
            <v>-321759248</v>
          </cell>
          <cell r="AQ1044">
            <v>162062240</v>
          </cell>
          <cell r="AR1044">
            <v>-368385480</v>
          </cell>
          <cell r="AS1044">
            <v>-711009740</v>
          </cell>
          <cell r="AT1044">
            <v>-670434586</v>
          </cell>
          <cell r="AU1044">
            <v>-327566950</v>
          </cell>
          <cell r="AV1044">
            <v>193302510</v>
          </cell>
          <cell r="AW1044">
            <v>-757626698</v>
          </cell>
          <cell r="AX1044">
            <v>-1130620338</v>
          </cell>
          <cell r="AY1044">
            <v>-471032064</v>
          </cell>
          <cell r="AZ1044">
            <v>-650623162</v>
          </cell>
          <cell r="BA1044" t="str">
            <v>TEMPR</v>
          </cell>
        </row>
        <row r="1045">
          <cell r="A1045" t="str">
            <v>300</v>
          </cell>
          <cell r="B1045" t="str">
            <v>Corrección Monetaria</v>
          </cell>
          <cell r="C1045" t="str">
            <v>DIFERENCIAS DE CAMBIO CTA</v>
          </cell>
          <cell r="D1045" t="str">
            <v>8210200</v>
          </cell>
          <cell r="E1045">
            <v>0</v>
          </cell>
          <cell r="F1045">
            <v>0</v>
          </cell>
          <cell r="G1045">
            <v>0</v>
          </cell>
          <cell r="H1045">
            <v>0</v>
          </cell>
          <cell r="I1045">
            <v>0</v>
          </cell>
          <cell r="J1045">
            <v>0</v>
          </cell>
          <cell r="K1045">
            <v>0</v>
          </cell>
          <cell r="L1045">
            <v>0</v>
          </cell>
          <cell r="M1045">
            <v>0</v>
          </cell>
          <cell r="N1045">
            <v>0</v>
          </cell>
          <cell r="O1045">
            <v>0</v>
          </cell>
          <cell r="P1045">
            <v>0</v>
          </cell>
          <cell r="Q1045">
            <v>0</v>
          </cell>
          <cell r="R1045">
            <v>0</v>
          </cell>
          <cell r="S1045">
            <v>0</v>
          </cell>
          <cell r="T1045">
            <v>0</v>
          </cell>
          <cell r="U1045">
            <v>0</v>
          </cell>
          <cell r="V1045">
            <v>0</v>
          </cell>
          <cell r="W1045">
            <v>0</v>
          </cell>
          <cell r="X1045">
            <v>0</v>
          </cell>
          <cell r="Y1045">
            <v>0</v>
          </cell>
          <cell r="Z1045">
            <v>0</v>
          </cell>
          <cell r="AA1045">
            <v>0</v>
          </cell>
          <cell r="AB1045">
            <v>0</v>
          </cell>
          <cell r="AC1045">
            <v>0</v>
          </cell>
          <cell r="AD1045">
            <v>0</v>
          </cell>
          <cell r="AE1045">
            <v>0</v>
          </cell>
          <cell r="AF1045">
            <v>0</v>
          </cell>
          <cell r="AG1045">
            <v>0</v>
          </cell>
          <cell r="AH1045">
            <v>0</v>
          </cell>
          <cell r="AI1045">
            <v>0</v>
          </cell>
          <cell r="AJ1045">
            <v>0</v>
          </cell>
          <cell r="AK1045">
            <v>0</v>
          </cell>
          <cell r="AL1045">
            <v>0</v>
          </cell>
          <cell r="AM1045">
            <v>0</v>
          </cell>
          <cell r="AN1045">
            <v>0</v>
          </cell>
          <cell r="AO1045">
            <v>0</v>
          </cell>
          <cell r="AP1045">
            <v>0</v>
          </cell>
          <cell r="AQ1045">
            <v>0</v>
          </cell>
          <cell r="AR1045">
            <v>0</v>
          </cell>
          <cell r="AS1045">
            <v>0</v>
          </cell>
          <cell r="AT1045">
            <v>0</v>
          </cell>
          <cell r="AU1045">
            <v>0</v>
          </cell>
          <cell r="AV1045">
            <v>4025018</v>
          </cell>
          <cell r="AW1045">
            <v>0</v>
          </cell>
          <cell r="AX1045">
            <v>482618</v>
          </cell>
          <cell r="AY1045">
            <v>-325550</v>
          </cell>
          <cell r="AZ1045">
            <v>-125904</v>
          </cell>
          <cell r="BA1045" t="str">
            <v>INTER</v>
          </cell>
        </row>
        <row r="1046">
          <cell r="A1046" t="str">
            <v>300</v>
          </cell>
          <cell r="B1046" t="str">
            <v>Corrección Monetaria</v>
          </cell>
          <cell r="C1046" t="str">
            <v>REAJUSTE CTAS. PASIVO CIRCULAN</v>
          </cell>
          <cell r="D1046" t="str">
            <v>8260000</v>
          </cell>
          <cell r="E1046">
            <v>0</v>
          </cell>
          <cell r="F1046">
            <v>3141</v>
          </cell>
          <cell r="G1046">
            <v>0</v>
          </cell>
          <cell r="H1046">
            <v>0</v>
          </cell>
          <cell r="I1046">
            <v>0</v>
          </cell>
          <cell r="J1046">
            <v>0</v>
          </cell>
          <cell r="K1046">
            <v>0</v>
          </cell>
          <cell r="L1046">
            <v>0</v>
          </cell>
          <cell r="M1046">
            <v>0</v>
          </cell>
          <cell r="N1046">
            <v>0</v>
          </cell>
          <cell r="O1046">
            <v>0</v>
          </cell>
          <cell r="P1046">
            <v>0</v>
          </cell>
          <cell r="Q1046">
            <v>0</v>
          </cell>
          <cell r="R1046">
            <v>0</v>
          </cell>
          <cell r="S1046">
            <v>0</v>
          </cell>
          <cell r="T1046">
            <v>0</v>
          </cell>
          <cell r="U1046">
            <v>0</v>
          </cell>
          <cell r="V1046">
            <v>0</v>
          </cell>
          <cell r="W1046">
            <v>0</v>
          </cell>
          <cell r="X1046">
            <v>0</v>
          </cell>
          <cell r="Y1046">
            <v>0</v>
          </cell>
          <cell r="Z1046">
            <v>0</v>
          </cell>
          <cell r="AA1046">
            <v>0</v>
          </cell>
          <cell r="AB1046">
            <v>0</v>
          </cell>
          <cell r="AC1046">
            <v>0</v>
          </cell>
          <cell r="AD1046">
            <v>0</v>
          </cell>
          <cell r="AE1046">
            <v>0</v>
          </cell>
          <cell r="AF1046">
            <v>0</v>
          </cell>
          <cell r="AG1046">
            <v>0</v>
          </cell>
          <cell r="AH1046">
            <v>0</v>
          </cell>
          <cell r="AI1046">
            <v>0</v>
          </cell>
          <cell r="AJ1046">
            <v>0</v>
          </cell>
          <cell r="AK1046">
            <v>0</v>
          </cell>
          <cell r="AL1046">
            <v>0</v>
          </cell>
          <cell r="AM1046">
            <v>0</v>
          </cell>
          <cell r="AN1046">
            <v>0</v>
          </cell>
          <cell r="AO1046">
            <v>0</v>
          </cell>
          <cell r="AP1046">
            <v>0</v>
          </cell>
          <cell r="AQ1046">
            <v>0</v>
          </cell>
          <cell r="AR1046">
            <v>0</v>
          </cell>
          <cell r="AS1046">
            <v>0</v>
          </cell>
          <cell r="AT1046">
            <v>0</v>
          </cell>
          <cell r="AU1046">
            <v>0</v>
          </cell>
          <cell r="AV1046">
            <v>0</v>
          </cell>
          <cell r="AW1046">
            <v>0</v>
          </cell>
          <cell r="AX1046">
            <v>0</v>
          </cell>
          <cell r="AY1046">
            <v>0</v>
          </cell>
          <cell r="AZ1046">
            <v>0</v>
          </cell>
          <cell r="BA1046" t="str">
            <v>COMUN</v>
          </cell>
        </row>
        <row r="1047">
          <cell r="A1047" t="str">
            <v>300</v>
          </cell>
          <cell r="B1047" t="str">
            <v>Impuesto a la Renta del Ejercicio</v>
          </cell>
          <cell r="C1047">
            <v>0</v>
          </cell>
          <cell r="D1047" t="str">
            <v>8810000</v>
          </cell>
          <cell r="E1047">
            <v>0</v>
          </cell>
          <cell r="F1047">
            <v>0</v>
          </cell>
          <cell r="G1047">
            <v>0</v>
          </cell>
          <cell r="H1047">
            <v>0</v>
          </cell>
          <cell r="I1047">
            <v>0</v>
          </cell>
          <cell r="J1047">
            <v>0</v>
          </cell>
          <cell r="K1047">
            <v>0</v>
          </cell>
          <cell r="L1047">
            <v>0</v>
          </cell>
          <cell r="M1047">
            <v>0</v>
          </cell>
          <cell r="N1047">
            <v>0</v>
          </cell>
          <cell r="O1047">
            <v>0</v>
          </cell>
          <cell r="P1047">
            <v>0</v>
          </cell>
          <cell r="Q1047">
            <v>0</v>
          </cell>
          <cell r="R1047">
            <v>0</v>
          </cell>
          <cell r="S1047">
            <v>0</v>
          </cell>
          <cell r="T1047">
            <v>0</v>
          </cell>
          <cell r="U1047">
            <v>0</v>
          </cell>
          <cell r="V1047">
            <v>0</v>
          </cell>
          <cell r="W1047">
            <v>0</v>
          </cell>
          <cell r="X1047">
            <v>0</v>
          </cell>
          <cell r="Y1047">
            <v>0</v>
          </cell>
          <cell r="Z1047">
            <v>0</v>
          </cell>
          <cell r="AA1047">
            <v>0</v>
          </cell>
          <cell r="AB1047">
            <v>0</v>
          </cell>
          <cell r="AC1047">
            <v>0</v>
          </cell>
          <cell r="AD1047">
            <v>0</v>
          </cell>
          <cell r="AE1047">
            <v>0</v>
          </cell>
          <cell r="AF1047">
            <v>0</v>
          </cell>
          <cell r="AG1047">
            <v>0</v>
          </cell>
          <cell r="AH1047">
            <v>0</v>
          </cell>
          <cell r="AI1047">
            <v>0</v>
          </cell>
          <cell r="AJ1047">
            <v>0</v>
          </cell>
          <cell r="AK1047">
            <v>0</v>
          </cell>
          <cell r="AL1047">
            <v>0</v>
          </cell>
          <cell r="AM1047">
            <v>0</v>
          </cell>
          <cell r="AN1047">
            <v>0</v>
          </cell>
          <cell r="AO1047">
            <v>0</v>
          </cell>
          <cell r="AP1047">
            <v>0</v>
          </cell>
          <cell r="AQ1047">
            <v>0</v>
          </cell>
          <cell r="AR1047">
            <v>0</v>
          </cell>
          <cell r="AS1047">
            <v>0</v>
          </cell>
          <cell r="AT1047">
            <v>0</v>
          </cell>
          <cell r="AU1047">
            <v>0</v>
          </cell>
          <cell r="AV1047">
            <v>0</v>
          </cell>
          <cell r="AW1047">
            <v>0</v>
          </cell>
          <cell r="AX1047">
            <v>0</v>
          </cell>
          <cell r="AY1047">
            <v>0</v>
          </cell>
          <cell r="AZ1047">
            <v>0</v>
          </cell>
          <cell r="BA1047" t="str">
            <v>EMPRE</v>
          </cell>
        </row>
        <row r="1048">
          <cell r="A1048" t="str">
            <v>300</v>
          </cell>
          <cell r="B1048" t="str">
            <v>Impuesto a la Renta del Ejercicio</v>
          </cell>
          <cell r="C1048">
            <v>0</v>
          </cell>
          <cell r="D1048" t="str">
            <v>8810000</v>
          </cell>
          <cell r="E1048">
            <v>0</v>
          </cell>
          <cell r="F1048">
            <v>0</v>
          </cell>
          <cell r="G1048">
            <v>0</v>
          </cell>
          <cell r="H1048">
            <v>0</v>
          </cell>
          <cell r="I1048">
            <v>0</v>
          </cell>
          <cell r="J1048">
            <v>0</v>
          </cell>
          <cell r="K1048">
            <v>0</v>
          </cell>
          <cell r="L1048">
            <v>0</v>
          </cell>
          <cell r="M1048">
            <v>0</v>
          </cell>
          <cell r="N1048">
            <v>0</v>
          </cell>
          <cell r="O1048">
            <v>0</v>
          </cell>
          <cell r="P1048">
            <v>0</v>
          </cell>
          <cell r="Q1048">
            <v>0</v>
          </cell>
          <cell r="R1048">
            <v>0</v>
          </cell>
          <cell r="S1048">
            <v>0</v>
          </cell>
          <cell r="T1048">
            <v>0</v>
          </cell>
          <cell r="U1048">
            <v>0</v>
          </cell>
          <cell r="V1048">
            <v>0</v>
          </cell>
          <cell r="W1048">
            <v>0</v>
          </cell>
          <cell r="X1048">
            <v>0</v>
          </cell>
          <cell r="Y1048">
            <v>0</v>
          </cell>
          <cell r="Z1048">
            <v>0</v>
          </cell>
          <cell r="AA1048">
            <v>0</v>
          </cell>
          <cell r="AB1048">
            <v>0</v>
          </cell>
          <cell r="AC1048">
            <v>0</v>
          </cell>
          <cell r="AD1048">
            <v>0</v>
          </cell>
          <cell r="AE1048">
            <v>0</v>
          </cell>
          <cell r="AF1048">
            <v>0</v>
          </cell>
          <cell r="AG1048">
            <v>0</v>
          </cell>
          <cell r="AH1048">
            <v>0</v>
          </cell>
          <cell r="AI1048">
            <v>0</v>
          </cell>
          <cell r="AJ1048">
            <v>0</v>
          </cell>
          <cell r="AK1048">
            <v>0</v>
          </cell>
          <cell r="AL1048">
            <v>0</v>
          </cell>
          <cell r="AM1048">
            <v>0</v>
          </cell>
          <cell r="AN1048">
            <v>0</v>
          </cell>
          <cell r="AO1048">
            <v>0</v>
          </cell>
          <cell r="AP1048">
            <v>0</v>
          </cell>
          <cell r="AQ1048">
            <v>0</v>
          </cell>
          <cell r="AR1048">
            <v>0</v>
          </cell>
          <cell r="AS1048">
            <v>0</v>
          </cell>
          <cell r="AT1048">
            <v>0</v>
          </cell>
          <cell r="AU1048">
            <v>0</v>
          </cell>
          <cell r="AV1048">
            <v>0</v>
          </cell>
          <cell r="AW1048">
            <v>0</v>
          </cell>
          <cell r="AX1048">
            <v>0</v>
          </cell>
          <cell r="AY1048">
            <v>-224897408</v>
          </cell>
          <cell r="AZ1048">
            <v>224897408</v>
          </cell>
          <cell r="BA1048" t="str">
            <v>TDATA</v>
          </cell>
        </row>
        <row r="1049">
          <cell r="A1049" t="str">
            <v>300</v>
          </cell>
          <cell r="B1049" t="str">
            <v>Impuesto a la Renta del Ejercicio</v>
          </cell>
          <cell r="C1049" t="str">
            <v>IMPUESTO A LA RENTA DEL EJERCI</v>
          </cell>
          <cell r="D1049" t="str">
            <v>8810000</v>
          </cell>
          <cell r="E1049">
            <v>-17257271</v>
          </cell>
          <cell r="F1049">
            <v>-407014</v>
          </cell>
          <cell r="G1049">
            <v>0</v>
          </cell>
          <cell r="H1049">
            <v>0</v>
          </cell>
          <cell r="I1049">
            <v>0</v>
          </cell>
          <cell r="J1049">
            <v>0</v>
          </cell>
          <cell r="K1049">
            <v>0</v>
          </cell>
          <cell r="L1049">
            <v>0</v>
          </cell>
          <cell r="M1049">
            <v>0</v>
          </cell>
          <cell r="N1049">
            <v>0</v>
          </cell>
          <cell r="O1049">
            <v>0</v>
          </cell>
          <cell r="P1049">
            <v>0</v>
          </cell>
          <cell r="Q1049">
            <v>0</v>
          </cell>
          <cell r="R1049">
            <v>0</v>
          </cell>
          <cell r="S1049">
            <v>0</v>
          </cell>
          <cell r="T1049">
            <v>0</v>
          </cell>
          <cell r="U1049">
            <v>0</v>
          </cell>
          <cell r="V1049">
            <v>0</v>
          </cell>
          <cell r="W1049">
            <v>0</v>
          </cell>
          <cell r="X1049">
            <v>0</v>
          </cell>
          <cell r="Y1049">
            <v>0</v>
          </cell>
          <cell r="Z1049">
            <v>0</v>
          </cell>
          <cell r="AA1049">
            <v>0</v>
          </cell>
          <cell r="AB1049">
            <v>0</v>
          </cell>
          <cell r="AC1049">
            <v>0</v>
          </cell>
          <cell r="AD1049">
            <v>0</v>
          </cell>
          <cell r="AE1049">
            <v>0</v>
          </cell>
          <cell r="AF1049">
            <v>0</v>
          </cell>
          <cell r="AG1049">
            <v>0</v>
          </cell>
          <cell r="AH1049">
            <v>0</v>
          </cell>
          <cell r="AI1049">
            <v>0</v>
          </cell>
          <cell r="AJ1049">
            <v>0</v>
          </cell>
          <cell r="AK1049">
            <v>0</v>
          </cell>
          <cell r="AL1049">
            <v>0</v>
          </cell>
          <cell r="AM1049">
            <v>0</v>
          </cell>
          <cell r="AN1049">
            <v>0</v>
          </cell>
          <cell r="AO1049">
            <v>0</v>
          </cell>
          <cell r="AP1049">
            <v>0</v>
          </cell>
          <cell r="AQ1049">
            <v>0</v>
          </cell>
          <cell r="AR1049">
            <v>0</v>
          </cell>
          <cell r="AS1049">
            <v>-10175548</v>
          </cell>
          <cell r="AT1049">
            <v>64618</v>
          </cell>
          <cell r="AU1049">
            <v>-2477318</v>
          </cell>
          <cell r="AV1049">
            <v>-6534540</v>
          </cell>
          <cell r="AW1049">
            <v>324758</v>
          </cell>
          <cell r="AX1049">
            <v>7262086</v>
          </cell>
          <cell r="AY1049">
            <v>-5561520</v>
          </cell>
          <cell r="AZ1049">
            <v>-2264498</v>
          </cell>
          <cell r="BA1049" t="str">
            <v>COMUN</v>
          </cell>
        </row>
        <row r="1050">
          <cell r="A1050" t="str">
            <v>300</v>
          </cell>
          <cell r="B1050" t="str">
            <v>Impuesto a la Renta del Ejercicio</v>
          </cell>
          <cell r="C1050" t="str">
            <v>IMPUESTO A LA RENTA DEL EJERCI</v>
          </cell>
          <cell r="D1050" t="str">
            <v>8810000</v>
          </cell>
          <cell r="E1050">
            <v>-5684287</v>
          </cell>
          <cell r="F1050">
            <v>-7677445</v>
          </cell>
          <cell r="G1050">
            <v>0</v>
          </cell>
          <cell r="H1050">
            <v>0</v>
          </cell>
          <cell r="I1050">
            <v>0</v>
          </cell>
          <cell r="J1050">
            <v>0</v>
          </cell>
          <cell r="K1050">
            <v>0</v>
          </cell>
          <cell r="L1050">
            <v>0</v>
          </cell>
          <cell r="M1050">
            <v>0</v>
          </cell>
          <cell r="N1050">
            <v>0</v>
          </cell>
          <cell r="O1050">
            <v>0</v>
          </cell>
          <cell r="P1050">
            <v>0</v>
          </cell>
          <cell r="Q1050">
            <v>0</v>
          </cell>
          <cell r="R1050">
            <v>0</v>
          </cell>
          <cell r="S1050">
            <v>0</v>
          </cell>
          <cell r="T1050">
            <v>0</v>
          </cell>
          <cell r="U1050">
            <v>0</v>
          </cell>
          <cell r="V1050">
            <v>0</v>
          </cell>
          <cell r="W1050">
            <v>0</v>
          </cell>
          <cell r="X1050">
            <v>0</v>
          </cell>
          <cell r="Y1050">
            <v>0</v>
          </cell>
          <cell r="Z1050">
            <v>0</v>
          </cell>
          <cell r="AA1050">
            <v>0</v>
          </cell>
          <cell r="AB1050">
            <v>0</v>
          </cell>
          <cell r="AC1050">
            <v>0</v>
          </cell>
          <cell r="AD1050">
            <v>0</v>
          </cell>
          <cell r="AE1050">
            <v>0</v>
          </cell>
          <cell r="AF1050">
            <v>0</v>
          </cell>
          <cell r="AG1050">
            <v>0</v>
          </cell>
          <cell r="AH1050">
            <v>0</v>
          </cell>
          <cell r="AI1050">
            <v>0</v>
          </cell>
          <cell r="AJ1050">
            <v>0</v>
          </cell>
          <cell r="AK1050">
            <v>0</v>
          </cell>
          <cell r="AL1050">
            <v>0</v>
          </cell>
          <cell r="AM1050">
            <v>0</v>
          </cell>
          <cell r="AN1050">
            <v>0</v>
          </cell>
          <cell r="AO1050">
            <v>-24821278</v>
          </cell>
          <cell r="AP1050">
            <v>10737628</v>
          </cell>
          <cell r="AQ1050">
            <v>-47557184</v>
          </cell>
          <cell r="AR1050">
            <v>-15504092</v>
          </cell>
          <cell r="AS1050">
            <v>-64910316</v>
          </cell>
          <cell r="AT1050">
            <v>21721204</v>
          </cell>
          <cell r="AU1050">
            <v>11241490</v>
          </cell>
          <cell r="AV1050">
            <v>-8824080</v>
          </cell>
          <cell r="AW1050">
            <v>-1788300</v>
          </cell>
          <cell r="AX1050">
            <v>1017352</v>
          </cell>
          <cell r="AY1050">
            <v>-12352642</v>
          </cell>
          <cell r="AZ1050">
            <v>25913412</v>
          </cell>
          <cell r="BA1050" t="str">
            <v>INTER</v>
          </cell>
        </row>
        <row r="1051">
          <cell r="A1051" t="str">
            <v>300</v>
          </cell>
          <cell r="B1051" t="str">
            <v>Impuesto a la Renta del Ejercicio</v>
          </cell>
          <cell r="C1051" t="str">
            <v>IMPUESTO A LA RENTA DEL EJERCI</v>
          </cell>
          <cell r="D1051" t="str">
            <v>8810000</v>
          </cell>
          <cell r="E1051">
            <v>-220898</v>
          </cell>
          <cell r="F1051">
            <v>-46858</v>
          </cell>
          <cell r="G1051">
            <v>0</v>
          </cell>
          <cell r="H1051">
            <v>0</v>
          </cell>
          <cell r="I1051">
            <v>0</v>
          </cell>
          <cell r="J1051">
            <v>0</v>
          </cell>
          <cell r="K1051">
            <v>0</v>
          </cell>
          <cell r="L1051">
            <v>0</v>
          </cell>
          <cell r="M1051">
            <v>0</v>
          </cell>
          <cell r="N1051">
            <v>0</v>
          </cell>
          <cell r="O1051">
            <v>0</v>
          </cell>
          <cell r="P1051">
            <v>0</v>
          </cell>
          <cell r="Q1051">
            <v>0</v>
          </cell>
          <cell r="R1051">
            <v>0</v>
          </cell>
          <cell r="S1051">
            <v>0</v>
          </cell>
          <cell r="T1051">
            <v>0</v>
          </cell>
          <cell r="U1051">
            <v>0</v>
          </cell>
          <cell r="V1051">
            <v>0</v>
          </cell>
          <cell r="W1051">
            <v>0</v>
          </cell>
          <cell r="X1051">
            <v>0</v>
          </cell>
          <cell r="Y1051">
            <v>0</v>
          </cell>
          <cell r="Z1051">
            <v>0</v>
          </cell>
          <cell r="AA1051">
            <v>0</v>
          </cell>
          <cell r="AB1051">
            <v>0</v>
          </cell>
          <cell r="AC1051">
            <v>0</v>
          </cell>
          <cell r="AD1051">
            <v>0</v>
          </cell>
          <cell r="AE1051">
            <v>0</v>
          </cell>
          <cell r="AF1051">
            <v>0</v>
          </cell>
          <cell r="AG1051">
            <v>0</v>
          </cell>
          <cell r="AH1051">
            <v>0</v>
          </cell>
          <cell r="AI1051">
            <v>0</v>
          </cell>
          <cell r="AJ1051">
            <v>0</v>
          </cell>
          <cell r="AK1051">
            <v>0</v>
          </cell>
          <cell r="AL1051">
            <v>0</v>
          </cell>
          <cell r="AM1051">
            <v>0</v>
          </cell>
          <cell r="AN1051">
            <v>0</v>
          </cell>
          <cell r="AO1051">
            <v>0</v>
          </cell>
          <cell r="AP1051">
            <v>0</v>
          </cell>
          <cell r="AQ1051">
            <v>0</v>
          </cell>
          <cell r="AR1051">
            <v>0</v>
          </cell>
          <cell r="AS1051">
            <v>0</v>
          </cell>
          <cell r="AT1051">
            <v>-7979378</v>
          </cell>
          <cell r="AU1051">
            <v>142302</v>
          </cell>
          <cell r="AV1051">
            <v>-251022</v>
          </cell>
          <cell r="AW1051">
            <v>1043806</v>
          </cell>
          <cell r="AX1051">
            <v>616498</v>
          </cell>
          <cell r="AY1051">
            <v>554452</v>
          </cell>
          <cell r="AZ1051">
            <v>-2805082</v>
          </cell>
          <cell r="BA1051" t="str">
            <v>INVER</v>
          </cell>
        </row>
        <row r="1052">
          <cell r="A1052" t="str">
            <v>300</v>
          </cell>
          <cell r="B1052" t="str">
            <v>Impuesto Diferido Periodo</v>
          </cell>
          <cell r="C1052">
            <v>0</v>
          </cell>
          <cell r="D1052" t="str">
            <v>8820000</v>
          </cell>
          <cell r="E1052">
            <v>-115828704</v>
          </cell>
          <cell r="F1052">
            <v>-281977080</v>
          </cell>
          <cell r="G1052">
            <v>0</v>
          </cell>
          <cell r="H1052">
            <v>0</v>
          </cell>
          <cell r="I1052">
            <v>0</v>
          </cell>
          <cell r="J1052">
            <v>0</v>
          </cell>
          <cell r="K1052">
            <v>0</v>
          </cell>
          <cell r="L1052">
            <v>0</v>
          </cell>
          <cell r="M1052">
            <v>0</v>
          </cell>
          <cell r="N1052">
            <v>0</v>
          </cell>
          <cell r="O1052">
            <v>0</v>
          </cell>
          <cell r="P1052">
            <v>0</v>
          </cell>
          <cell r="Q1052">
            <v>0</v>
          </cell>
          <cell r="R1052">
            <v>0</v>
          </cell>
          <cell r="S1052">
            <v>0</v>
          </cell>
          <cell r="T1052">
            <v>0</v>
          </cell>
          <cell r="U1052">
            <v>0</v>
          </cell>
          <cell r="V1052">
            <v>0</v>
          </cell>
          <cell r="W1052">
            <v>0</v>
          </cell>
          <cell r="X1052">
            <v>0</v>
          </cell>
          <cell r="Y1052">
            <v>0</v>
          </cell>
          <cell r="Z1052">
            <v>0</v>
          </cell>
          <cell r="AA1052">
            <v>0</v>
          </cell>
          <cell r="AB1052">
            <v>0</v>
          </cell>
          <cell r="AC1052">
            <v>-161169851.32312232</v>
          </cell>
          <cell r="AD1052">
            <v>-146488671.34705815</v>
          </cell>
          <cell r="AE1052">
            <v>-178712876.84639776</v>
          </cell>
          <cell r="AF1052">
            <v>-136201972.83211604</v>
          </cell>
          <cell r="AG1052">
            <v>-115099858.3160803</v>
          </cell>
          <cell r="AH1052">
            <v>-126387583.56079981</v>
          </cell>
          <cell r="AI1052">
            <v>-172434390.63797599</v>
          </cell>
          <cell r="AJ1052">
            <v>-160274641.2198813</v>
          </cell>
          <cell r="AK1052">
            <v>-88180807.280506164</v>
          </cell>
          <cell r="AL1052">
            <v>-162935481.9015902</v>
          </cell>
          <cell r="AM1052">
            <v>-124074230.36786769</v>
          </cell>
          <cell r="AN1052">
            <v>-131314634.36660427</v>
          </cell>
          <cell r="AO1052">
            <v>0</v>
          </cell>
          <cell r="AP1052">
            <v>0</v>
          </cell>
          <cell r="AQ1052">
            <v>0</v>
          </cell>
          <cell r="AR1052">
            <v>0</v>
          </cell>
          <cell r="AS1052">
            <v>0</v>
          </cell>
          <cell r="AT1052">
            <v>0</v>
          </cell>
          <cell r="AU1052">
            <v>0</v>
          </cell>
          <cell r="AV1052">
            <v>0</v>
          </cell>
          <cell r="AW1052">
            <v>0</v>
          </cell>
          <cell r="AX1052">
            <v>0</v>
          </cell>
          <cell r="AY1052">
            <v>0</v>
          </cell>
          <cell r="AZ1052">
            <v>0</v>
          </cell>
          <cell r="BA1052" t="str">
            <v>EMPRE</v>
          </cell>
        </row>
        <row r="1053">
          <cell r="A1053" t="str">
            <v>300</v>
          </cell>
          <cell r="B1053" t="str">
            <v>Impuesto Diferido Periodo</v>
          </cell>
          <cell r="C1053">
            <v>0</v>
          </cell>
          <cell r="D1053" t="str">
            <v>8820000</v>
          </cell>
          <cell r="E1053">
            <v>90027736</v>
          </cell>
          <cell r="F1053">
            <v>57401898</v>
          </cell>
          <cell r="G1053">
            <v>0</v>
          </cell>
          <cell r="H1053">
            <v>0</v>
          </cell>
          <cell r="I1053">
            <v>0</v>
          </cell>
          <cell r="J1053">
            <v>0</v>
          </cell>
          <cell r="K1053">
            <v>0</v>
          </cell>
          <cell r="L1053">
            <v>0</v>
          </cell>
          <cell r="M1053">
            <v>0</v>
          </cell>
          <cell r="N1053">
            <v>0</v>
          </cell>
          <cell r="O1053">
            <v>0</v>
          </cell>
          <cell r="P1053">
            <v>0</v>
          </cell>
          <cell r="Q1053">
            <v>0</v>
          </cell>
          <cell r="R1053">
            <v>0</v>
          </cell>
          <cell r="S1053">
            <v>0</v>
          </cell>
          <cell r="T1053">
            <v>0</v>
          </cell>
          <cell r="U1053">
            <v>0</v>
          </cell>
          <cell r="V1053">
            <v>0</v>
          </cell>
          <cell r="W1053">
            <v>0</v>
          </cell>
          <cell r="X1053">
            <v>0</v>
          </cell>
          <cell r="Y1053">
            <v>0</v>
          </cell>
          <cell r="Z1053">
            <v>0</v>
          </cell>
          <cell r="AA1053">
            <v>0</v>
          </cell>
          <cell r="AB1053">
            <v>0</v>
          </cell>
          <cell r="AC1053">
            <v>42806038.779613331</v>
          </cell>
          <cell r="AD1053">
            <v>-10809707.464871749</v>
          </cell>
          <cell r="AE1053">
            <v>-26689133.046262365</v>
          </cell>
          <cell r="AF1053">
            <v>-28355986.620382108</v>
          </cell>
          <cell r="AG1053">
            <v>-34869849.764313504</v>
          </cell>
          <cell r="AH1053">
            <v>-33314244.44401519</v>
          </cell>
          <cell r="AI1053">
            <v>-34157705.34173011</v>
          </cell>
          <cell r="AJ1053">
            <v>-61166939.436100923</v>
          </cell>
          <cell r="AK1053">
            <v>-52110887.494379491</v>
          </cell>
          <cell r="AL1053">
            <v>-59443996.479581662</v>
          </cell>
          <cell r="AM1053">
            <v>-29085685.870814394</v>
          </cell>
          <cell r="AN1053">
            <v>-132431281.84626554</v>
          </cell>
          <cell r="AO1053">
            <v>-14442500</v>
          </cell>
          <cell r="AP1053">
            <v>-28452632</v>
          </cell>
          <cell r="AQ1053">
            <v>-54041906</v>
          </cell>
          <cell r="AR1053">
            <v>-96372872</v>
          </cell>
          <cell r="AS1053">
            <v>94663618</v>
          </cell>
          <cell r="AT1053">
            <v>-372825684</v>
          </cell>
          <cell r="AU1053">
            <v>-98975658</v>
          </cell>
          <cell r="AV1053">
            <v>-86234704</v>
          </cell>
          <cell r="AW1053">
            <v>-115718464</v>
          </cell>
          <cell r="AX1053">
            <v>-6873146</v>
          </cell>
          <cell r="AY1053">
            <v>-64847902</v>
          </cell>
          <cell r="AZ1053">
            <v>1053269160</v>
          </cell>
          <cell r="BA1053" t="str">
            <v>TDATA</v>
          </cell>
        </row>
        <row r="1054">
          <cell r="A1054" t="str">
            <v>300</v>
          </cell>
          <cell r="B1054" t="str">
            <v>Impuesto Diferido Periodo</v>
          </cell>
          <cell r="C1054">
            <v>0</v>
          </cell>
          <cell r="D1054" t="str">
            <v>8820000</v>
          </cell>
          <cell r="E1054">
            <v>0</v>
          </cell>
          <cell r="F1054">
            <v>41580818</v>
          </cell>
          <cell r="G1054">
            <v>0</v>
          </cell>
          <cell r="H1054">
            <v>0</v>
          </cell>
          <cell r="I1054">
            <v>0</v>
          </cell>
          <cell r="J1054">
            <v>0</v>
          </cell>
          <cell r="K1054">
            <v>0</v>
          </cell>
          <cell r="L1054">
            <v>0</v>
          </cell>
          <cell r="M1054">
            <v>0</v>
          </cell>
          <cell r="N1054">
            <v>0</v>
          </cell>
          <cell r="O1054">
            <v>0</v>
          </cell>
          <cell r="P1054">
            <v>0</v>
          </cell>
          <cell r="Q1054">
            <v>0</v>
          </cell>
          <cell r="R1054">
            <v>0</v>
          </cell>
          <cell r="S1054">
            <v>0</v>
          </cell>
          <cell r="T1054">
            <v>0</v>
          </cell>
          <cell r="U1054">
            <v>0</v>
          </cell>
          <cell r="V1054">
            <v>0</v>
          </cell>
          <cell r="W1054">
            <v>0</v>
          </cell>
          <cell r="X1054">
            <v>0</v>
          </cell>
          <cell r="Y1054">
            <v>0</v>
          </cell>
          <cell r="Z1054">
            <v>0</v>
          </cell>
          <cell r="AA1054">
            <v>0</v>
          </cell>
          <cell r="AB1054">
            <v>0</v>
          </cell>
          <cell r="AC1054">
            <v>0</v>
          </cell>
          <cell r="AD1054">
            <v>0</v>
          </cell>
          <cell r="AE1054">
            <v>0</v>
          </cell>
          <cell r="AF1054">
            <v>0</v>
          </cell>
          <cell r="AG1054">
            <v>0</v>
          </cell>
          <cell r="AH1054">
            <v>0</v>
          </cell>
          <cell r="AI1054">
            <v>0</v>
          </cell>
          <cell r="AJ1054">
            <v>0</v>
          </cell>
          <cell r="AK1054">
            <v>0</v>
          </cell>
          <cell r="AL1054">
            <v>0</v>
          </cell>
          <cell r="AM1054">
            <v>0</v>
          </cell>
          <cell r="AN1054">
            <v>0</v>
          </cell>
          <cell r="AO1054">
            <v>0</v>
          </cell>
          <cell r="AP1054">
            <v>0</v>
          </cell>
          <cell r="AQ1054">
            <v>0</v>
          </cell>
          <cell r="AR1054">
            <v>0</v>
          </cell>
          <cell r="AS1054">
            <v>0</v>
          </cell>
          <cell r="AT1054">
            <v>0</v>
          </cell>
          <cell r="AU1054">
            <v>0</v>
          </cell>
          <cell r="AV1054">
            <v>0</v>
          </cell>
          <cell r="AW1054">
            <v>0</v>
          </cell>
          <cell r="AX1054">
            <v>0</v>
          </cell>
          <cell r="AY1054">
            <v>0</v>
          </cell>
          <cell r="AZ1054">
            <v>0</v>
          </cell>
          <cell r="BA1054" t="str">
            <v>TELEM</v>
          </cell>
        </row>
        <row r="1055">
          <cell r="A1055" t="str">
            <v>300</v>
          </cell>
          <cell r="B1055" t="str">
            <v>Impuesto Diferido Periodo</v>
          </cell>
          <cell r="C1055" t="str">
            <v>IMP.A LA RENTA DIFERIDO DEL EJ</v>
          </cell>
          <cell r="D1055" t="str">
            <v>8820000</v>
          </cell>
          <cell r="E1055">
            <v>16268469</v>
          </cell>
          <cell r="F1055">
            <v>316498</v>
          </cell>
          <cell r="G1055">
            <v>0</v>
          </cell>
          <cell r="H1055">
            <v>0</v>
          </cell>
          <cell r="I1055">
            <v>0</v>
          </cell>
          <cell r="J1055">
            <v>0</v>
          </cell>
          <cell r="K1055">
            <v>0</v>
          </cell>
          <cell r="L1055">
            <v>0</v>
          </cell>
          <cell r="M1055">
            <v>0</v>
          </cell>
          <cell r="N1055">
            <v>0</v>
          </cell>
          <cell r="O1055">
            <v>0</v>
          </cell>
          <cell r="P1055">
            <v>0</v>
          </cell>
          <cell r="Q1055">
            <v>0</v>
          </cell>
          <cell r="R1055">
            <v>0</v>
          </cell>
          <cell r="S1055">
            <v>0</v>
          </cell>
          <cell r="T1055">
            <v>0</v>
          </cell>
          <cell r="U1055">
            <v>0</v>
          </cell>
          <cell r="V1055">
            <v>0</v>
          </cell>
          <cell r="W1055">
            <v>0</v>
          </cell>
          <cell r="X1055">
            <v>0</v>
          </cell>
          <cell r="Y1055">
            <v>0</v>
          </cell>
          <cell r="Z1055">
            <v>0</v>
          </cell>
          <cell r="AA1055">
            <v>0</v>
          </cell>
          <cell r="AB1055">
            <v>0</v>
          </cell>
          <cell r="AC1055">
            <v>0</v>
          </cell>
          <cell r="AD1055">
            <v>0</v>
          </cell>
          <cell r="AE1055">
            <v>0</v>
          </cell>
          <cell r="AF1055">
            <v>0</v>
          </cell>
          <cell r="AG1055">
            <v>0</v>
          </cell>
          <cell r="AH1055">
            <v>0</v>
          </cell>
          <cell r="AI1055">
            <v>0</v>
          </cell>
          <cell r="AJ1055">
            <v>0</v>
          </cell>
          <cell r="AK1055">
            <v>0</v>
          </cell>
          <cell r="AL1055">
            <v>0</v>
          </cell>
          <cell r="AM1055">
            <v>0</v>
          </cell>
          <cell r="AN1055">
            <v>0</v>
          </cell>
          <cell r="AO1055">
            <v>-7159950</v>
          </cell>
          <cell r="AP1055">
            <v>1203324</v>
          </cell>
          <cell r="AQ1055">
            <v>3373856</v>
          </cell>
          <cell r="AR1055">
            <v>3575910</v>
          </cell>
          <cell r="AS1055">
            <v>-123724</v>
          </cell>
          <cell r="AT1055">
            <v>9859842</v>
          </cell>
          <cell r="AU1055">
            <v>-19820536</v>
          </cell>
          <cell r="AV1055">
            <v>20600708</v>
          </cell>
          <cell r="AW1055">
            <v>892994</v>
          </cell>
          <cell r="AX1055">
            <v>-6280388</v>
          </cell>
          <cell r="AY1055">
            <v>5565232</v>
          </cell>
          <cell r="AZ1055">
            <v>-13006280</v>
          </cell>
          <cell r="BA1055" t="str">
            <v>COMUN</v>
          </cell>
        </row>
        <row r="1056">
          <cell r="A1056" t="str">
            <v>300</v>
          </cell>
          <cell r="B1056" t="str">
            <v>Impuesto Diferido Periodo</v>
          </cell>
          <cell r="C1056" t="str">
            <v>IMP.A LA RENTA DIFERIDO DEL EJ</v>
          </cell>
          <cell r="D1056" t="str">
            <v>8820000</v>
          </cell>
          <cell r="E1056">
            <v>4301595</v>
          </cell>
          <cell r="F1056">
            <v>6328732</v>
          </cell>
          <cell r="G1056">
            <v>0</v>
          </cell>
          <cell r="H1056">
            <v>0</v>
          </cell>
          <cell r="I1056">
            <v>0</v>
          </cell>
          <cell r="J1056">
            <v>0</v>
          </cell>
          <cell r="K1056">
            <v>0</v>
          </cell>
          <cell r="L1056">
            <v>0</v>
          </cell>
          <cell r="M1056">
            <v>0</v>
          </cell>
          <cell r="N1056">
            <v>0</v>
          </cell>
          <cell r="O1056">
            <v>0</v>
          </cell>
          <cell r="P1056">
            <v>0</v>
          </cell>
          <cell r="Q1056">
            <v>0</v>
          </cell>
          <cell r="R1056">
            <v>0</v>
          </cell>
          <cell r="S1056">
            <v>0</v>
          </cell>
          <cell r="T1056">
            <v>0</v>
          </cell>
          <cell r="U1056">
            <v>0</v>
          </cell>
          <cell r="V1056">
            <v>0</v>
          </cell>
          <cell r="W1056">
            <v>0</v>
          </cell>
          <cell r="X1056">
            <v>0</v>
          </cell>
          <cell r="Y1056">
            <v>0</v>
          </cell>
          <cell r="Z1056">
            <v>0</v>
          </cell>
          <cell r="AA1056">
            <v>0</v>
          </cell>
          <cell r="AB1056">
            <v>0</v>
          </cell>
          <cell r="AC1056">
            <v>0</v>
          </cell>
          <cell r="AD1056">
            <v>0</v>
          </cell>
          <cell r="AE1056">
            <v>0</v>
          </cell>
          <cell r="AF1056">
            <v>0</v>
          </cell>
          <cell r="AG1056">
            <v>0</v>
          </cell>
          <cell r="AH1056">
            <v>0</v>
          </cell>
          <cell r="AI1056">
            <v>0</v>
          </cell>
          <cell r="AJ1056">
            <v>0</v>
          </cell>
          <cell r="AK1056">
            <v>0</v>
          </cell>
          <cell r="AL1056">
            <v>0</v>
          </cell>
          <cell r="AM1056">
            <v>0</v>
          </cell>
          <cell r="AN1056">
            <v>0</v>
          </cell>
          <cell r="AO1056">
            <v>0</v>
          </cell>
          <cell r="AP1056">
            <v>0</v>
          </cell>
          <cell r="AQ1056">
            <v>0</v>
          </cell>
          <cell r="AR1056">
            <v>0</v>
          </cell>
          <cell r="AS1056">
            <v>52794770</v>
          </cell>
          <cell r="AT1056">
            <v>12740012</v>
          </cell>
          <cell r="AU1056">
            <v>-3801956</v>
          </cell>
          <cell r="AV1056">
            <v>-30467954</v>
          </cell>
          <cell r="AW1056">
            <v>14500434</v>
          </cell>
          <cell r="AX1056">
            <v>-6704240</v>
          </cell>
          <cell r="AY1056">
            <v>11019450</v>
          </cell>
          <cell r="AZ1056">
            <v>19780272</v>
          </cell>
          <cell r="BA1056" t="str">
            <v>INFOE</v>
          </cell>
        </row>
        <row r="1057">
          <cell r="A1057" t="str">
            <v>300</v>
          </cell>
          <cell r="B1057" t="str">
            <v>Impuesto Diferido Periodo</v>
          </cell>
          <cell r="C1057" t="str">
            <v>IMP.A LA RENTA DIFERIDO DEL EJ</v>
          </cell>
          <cell r="D1057" t="str">
            <v>8820000</v>
          </cell>
          <cell r="E1057">
            <v>0</v>
          </cell>
          <cell r="F1057">
            <v>0</v>
          </cell>
          <cell r="G1057">
            <v>0</v>
          </cell>
          <cell r="H1057">
            <v>0</v>
          </cell>
          <cell r="I1057">
            <v>0</v>
          </cell>
          <cell r="J1057">
            <v>0</v>
          </cell>
          <cell r="K1057">
            <v>0</v>
          </cell>
          <cell r="L1057">
            <v>0</v>
          </cell>
          <cell r="M1057">
            <v>0</v>
          </cell>
          <cell r="N1057">
            <v>0</v>
          </cell>
          <cell r="O1057">
            <v>0</v>
          </cell>
          <cell r="P1057">
            <v>0</v>
          </cell>
          <cell r="Q1057">
            <v>0</v>
          </cell>
          <cell r="R1057">
            <v>0</v>
          </cell>
          <cell r="S1057">
            <v>0</v>
          </cell>
          <cell r="T1057">
            <v>0</v>
          </cell>
          <cell r="U1057">
            <v>0</v>
          </cell>
          <cell r="V1057">
            <v>0</v>
          </cell>
          <cell r="W1057">
            <v>0</v>
          </cell>
          <cell r="X1057">
            <v>0</v>
          </cell>
          <cell r="Y1057">
            <v>0</v>
          </cell>
          <cell r="Z1057">
            <v>0</v>
          </cell>
          <cell r="AA1057">
            <v>0</v>
          </cell>
          <cell r="AB1057">
            <v>0</v>
          </cell>
          <cell r="AC1057">
            <v>0</v>
          </cell>
          <cell r="AD1057">
            <v>0</v>
          </cell>
          <cell r="AE1057">
            <v>0</v>
          </cell>
          <cell r="AF1057">
            <v>0</v>
          </cell>
          <cell r="AG1057">
            <v>0</v>
          </cell>
          <cell r="AH1057">
            <v>0</v>
          </cell>
          <cell r="AI1057">
            <v>0</v>
          </cell>
          <cell r="AJ1057">
            <v>0</v>
          </cell>
          <cell r="AK1057">
            <v>0</v>
          </cell>
          <cell r="AL1057">
            <v>0</v>
          </cell>
          <cell r="AM1057">
            <v>0</v>
          </cell>
          <cell r="AN1057">
            <v>0</v>
          </cell>
          <cell r="AO1057">
            <v>0</v>
          </cell>
          <cell r="AP1057">
            <v>0</v>
          </cell>
          <cell r="AQ1057">
            <v>742302</v>
          </cell>
          <cell r="AR1057">
            <v>0</v>
          </cell>
          <cell r="AS1057">
            <v>0</v>
          </cell>
          <cell r="AT1057">
            <v>-742302</v>
          </cell>
          <cell r="AU1057">
            <v>0</v>
          </cell>
          <cell r="AV1057">
            <v>0</v>
          </cell>
          <cell r="AW1057">
            <v>0</v>
          </cell>
          <cell r="AX1057">
            <v>0</v>
          </cell>
          <cell r="AY1057">
            <v>0</v>
          </cell>
          <cell r="AZ1057">
            <v>0</v>
          </cell>
          <cell r="BA1057" t="str">
            <v>INVER</v>
          </cell>
        </row>
        <row r="1058">
          <cell r="A1058" t="str">
            <v>300</v>
          </cell>
          <cell r="B1058" t="str">
            <v>Impuesto Diferido Periodo</v>
          </cell>
          <cell r="C1058" t="str">
            <v>IMP.A LA RENTA DIFERIDO DEL EJ</v>
          </cell>
          <cell r="D1058" t="str">
            <v>8820000</v>
          </cell>
          <cell r="E1058">
            <v>1540665</v>
          </cell>
          <cell r="F1058">
            <v>1439056</v>
          </cell>
          <cell r="G1058">
            <v>0</v>
          </cell>
          <cell r="H1058">
            <v>0</v>
          </cell>
          <cell r="I1058">
            <v>0</v>
          </cell>
          <cell r="J1058">
            <v>0</v>
          </cell>
          <cell r="K1058">
            <v>0</v>
          </cell>
          <cell r="L1058">
            <v>0</v>
          </cell>
          <cell r="M1058">
            <v>0</v>
          </cell>
          <cell r="N1058">
            <v>0</v>
          </cell>
          <cell r="O1058">
            <v>0</v>
          </cell>
          <cell r="P1058">
            <v>0</v>
          </cell>
          <cell r="Q1058">
            <v>0</v>
          </cell>
          <cell r="R1058">
            <v>0</v>
          </cell>
          <cell r="S1058">
            <v>0</v>
          </cell>
          <cell r="T1058">
            <v>0</v>
          </cell>
          <cell r="U1058">
            <v>0</v>
          </cell>
          <cell r="V1058">
            <v>0</v>
          </cell>
          <cell r="W1058">
            <v>0</v>
          </cell>
          <cell r="X1058">
            <v>0</v>
          </cell>
          <cell r="Y1058">
            <v>0</v>
          </cell>
          <cell r="Z1058">
            <v>0</v>
          </cell>
          <cell r="AA1058">
            <v>0</v>
          </cell>
          <cell r="AB1058">
            <v>0</v>
          </cell>
          <cell r="AC1058">
            <v>0</v>
          </cell>
          <cell r="AD1058">
            <v>0</v>
          </cell>
          <cell r="AE1058">
            <v>0</v>
          </cell>
          <cell r="AF1058">
            <v>0</v>
          </cell>
          <cell r="AG1058">
            <v>0</v>
          </cell>
          <cell r="AH1058">
            <v>0</v>
          </cell>
          <cell r="AI1058">
            <v>0</v>
          </cell>
          <cell r="AJ1058">
            <v>0</v>
          </cell>
          <cell r="AK1058">
            <v>0</v>
          </cell>
          <cell r="AL1058">
            <v>0</v>
          </cell>
          <cell r="AM1058">
            <v>0</v>
          </cell>
          <cell r="AN1058">
            <v>0</v>
          </cell>
          <cell r="AO1058">
            <v>0</v>
          </cell>
          <cell r="AP1058">
            <v>0</v>
          </cell>
          <cell r="AQ1058">
            <v>0</v>
          </cell>
          <cell r="AR1058">
            <v>0</v>
          </cell>
          <cell r="AS1058">
            <v>40295794</v>
          </cell>
          <cell r="AT1058">
            <v>35332992</v>
          </cell>
          <cell r="AU1058">
            <v>-25035214</v>
          </cell>
          <cell r="AV1058">
            <v>6545960</v>
          </cell>
          <cell r="AW1058">
            <v>7508956</v>
          </cell>
          <cell r="AX1058">
            <v>7500900</v>
          </cell>
          <cell r="AY1058">
            <v>9676484</v>
          </cell>
          <cell r="AZ1058">
            <v>29507988</v>
          </cell>
          <cell r="BA1058" t="str">
            <v>PANAL</v>
          </cell>
        </row>
        <row r="1059">
          <cell r="A1059" t="str">
            <v>300</v>
          </cell>
          <cell r="B1059" t="str">
            <v>Impuesto Diferido Periodo</v>
          </cell>
          <cell r="C1059" t="str">
            <v>IMP.A LA RENTA DIFERIDO DEL EJ</v>
          </cell>
          <cell r="D1059" t="str">
            <v>8820000</v>
          </cell>
          <cell r="E1059">
            <v>1029896</v>
          </cell>
          <cell r="F1059">
            <v>860328</v>
          </cell>
          <cell r="G1059">
            <v>0</v>
          </cell>
          <cell r="H1059">
            <v>0</v>
          </cell>
          <cell r="I1059">
            <v>0</v>
          </cell>
          <cell r="J1059">
            <v>0</v>
          </cell>
          <cell r="K1059">
            <v>0</v>
          </cell>
          <cell r="L1059">
            <v>0</v>
          </cell>
          <cell r="M1059">
            <v>0</v>
          </cell>
          <cell r="N1059">
            <v>0</v>
          </cell>
          <cell r="O1059">
            <v>0</v>
          </cell>
          <cell r="P1059">
            <v>0</v>
          </cell>
          <cell r="Q1059">
            <v>0</v>
          </cell>
          <cell r="R1059">
            <v>0</v>
          </cell>
          <cell r="S1059">
            <v>0</v>
          </cell>
          <cell r="T1059">
            <v>0</v>
          </cell>
          <cell r="U1059">
            <v>0</v>
          </cell>
          <cell r="V1059">
            <v>0</v>
          </cell>
          <cell r="W1059">
            <v>0</v>
          </cell>
          <cell r="X1059">
            <v>0</v>
          </cell>
          <cell r="Y1059">
            <v>0</v>
          </cell>
          <cell r="Z1059">
            <v>0</v>
          </cell>
          <cell r="AA1059">
            <v>0</v>
          </cell>
          <cell r="AB1059">
            <v>0</v>
          </cell>
          <cell r="AC1059">
            <v>0</v>
          </cell>
          <cell r="AD1059">
            <v>0</v>
          </cell>
          <cell r="AE1059">
            <v>0</v>
          </cell>
          <cell r="AF1059">
            <v>0</v>
          </cell>
          <cell r="AG1059">
            <v>0</v>
          </cell>
          <cell r="AH1059">
            <v>0</v>
          </cell>
          <cell r="AI1059">
            <v>0</v>
          </cell>
          <cell r="AJ1059">
            <v>0</v>
          </cell>
          <cell r="AK1059">
            <v>0</v>
          </cell>
          <cell r="AL1059">
            <v>0</v>
          </cell>
          <cell r="AM1059">
            <v>0</v>
          </cell>
          <cell r="AN1059">
            <v>0</v>
          </cell>
          <cell r="AO1059">
            <v>0</v>
          </cell>
          <cell r="AP1059">
            <v>0</v>
          </cell>
          <cell r="AQ1059">
            <v>0</v>
          </cell>
          <cell r="AR1059">
            <v>0</v>
          </cell>
          <cell r="AS1059">
            <v>67762800</v>
          </cell>
          <cell r="AT1059">
            <v>-2156612</v>
          </cell>
          <cell r="AU1059">
            <v>5201276</v>
          </cell>
          <cell r="AV1059">
            <v>9767844</v>
          </cell>
          <cell r="AW1059">
            <v>2286740</v>
          </cell>
          <cell r="AX1059">
            <v>7145274</v>
          </cell>
          <cell r="AY1059">
            <v>9482252</v>
          </cell>
          <cell r="AZ1059">
            <v>4430732</v>
          </cell>
          <cell r="BA1059" t="str">
            <v>TDCTA</v>
          </cell>
        </row>
        <row r="1060">
          <cell r="A1060" t="str">
            <v>300</v>
          </cell>
          <cell r="B1060" t="str">
            <v>Impuesto Diferido Periodo</v>
          </cell>
          <cell r="C1060" t="str">
            <v>IMP.A LA RENTA DIFERIDO DEL EJ</v>
          </cell>
          <cell r="D1060" t="str">
            <v>8820000</v>
          </cell>
          <cell r="E1060">
            <v>2331132</v>
          </cell>
          <cell r="F1060">
            <v>-65189442</v>
          </cell>
          <cell r="G1060">
            <v>0</v>
          </cell>
          <cell r="H1060">
            <v>0</v>
          </cell>
          <cell r="I1060">
            <v>0</v>
          </cell>
          <cell r="J1060">
            <v>0</v>
          </cell>
          <cell r="K1060">
            <v>0</v>
          </cell>
          <cell r="L1060">
            <v>0</v>
          </cell>
          <cell r="M1060">
            <v>0</v>
          </cell>
          <cell r="N1060">
            <v>0</v>
          </cell>
          <cell r="O1060">
            <v>0</v>
          </cell>
          <cell r="P1060">
            <v>0</v>
          </cell>
          <cell r="Q1060">
            <v>0</v>
          </cell>
          <cell r="R1060">
            <v>0</v>
          </cell>
          <cell r="S1060">
            <v>0</v>
          </cell>
          <cell r="T1060">
            <v>0</v>
          </cell>
          <cell r="U1060">
            <v>0</v>
          </cell>
          <cell r="V1060">
            <v>0</v>
          </cell>
          <cell r="W1060">
            <v>0</v>
          </cell>
          <cell r="X1060">
            <v>0</v>
          </cell>
          <cell r="Y1060">
            <v>0</v>
          </cell>
          <cell r="Z1060">
            <v>0</v>
          </cell>
          <cell r="AA1060">
            <v>0</v>
          </cell>
          <cell r="AB1060">
            <v>0</v>
          </cell>
          <cell r="AC1060">
            <v>0</v>
          </cell>
          <cell r="AD1060">
            <v>0</v>
          </cell>
          <cell r="AE1060">
            <v>0</v>
          </cell>
          <cell r="AF1060">
            <v>0</v>
          </cell>
          <cell r="AG1060">
            <v>0</v>
          </cell>
          <cell r="AH1060">
            <v>0</v>
          </cell>
          <cell r="AI1060">
            <v>0</v>
          </cell>
          <cell r="AJ1060">
            <v>0</v>
          </cell>
          <cell r="AK1060">
            <v>0</v>
          </cell>
          <cell r="AL1060">
            <v>0</v>
          </cell>
          <cell r="AM1060">
            <v>0</v>
          </cell>
          <cell r="AN1060">
            <v>0</v>
          </cell>
          <cell r="AO1060">
            <v>0</v>
          </cell>
          <cell r="AP1060">
            <v>0</v>
          </cell>
          <cell r="AQ1060">
            <v>0</v>
          </cell>
          <cell r="AR1060">
            <v>0</v>
          </cell>
          <cell r="AS1060">
            <v>148642602</v>
          </cell>
          <cell r="AT1060">
            <v>-107608632</v>
          </cell>
          <cell r="AU1060">
            <v>3934190</v>
          </cell>
          <cell r="AV1060">
            <v>5812514</v>
          </cell>
          <cell r="AW1060">
            <v>5118542</v>
          </cell>
          <cell r="AX1060">
            <v>500030</v>
          </cell>
          <cell r="AY1060">
            <v>4414358</v>
          </cell>
          <cell r="AZ1060">
            <v>24966588</v>
          </cell>
          <cell r="BA1060" t="str">
            <v>TECNO</v>
          </cell>
        </row>
        <row r="1061">
          <cell r="A1061" t="str">
            <v>300</v>
          </cell>
          <cell r="B1061" t="str">
            <v>Impuesto Diferido Periodo</v>
          </cell>
          <cell r="C1061" t="str">
            <v>IMP.A LA RENTA DIFERIDO DEL EJ</v>
          </cell>
          <cell r="D1061" t="str">
            <v>8820000</v>
          </cell>
          <cell r="E1061">
            <v>-115828704</v>
          </cell>
          <cell r="F1061">
            <v>-281977080</v>
          </cell>
          <cell r="G1061">
            <v>0</v>
          </cell>
          <cell r="H1061">
            <v>0</v>
          </cell>
          <cell r="I1061">
            <v>0</v>
          </cell>
          <cell r="J1061">
            <v>0</v>
          </cell>
          <cell r="K1061">
            <v>0</v>
          </cell>
          <cell r="L1061">
            <v>0</v>
          </cell>
          <cell r="M1061">
            <v>0</v>
          </cell>
          <cell r="N1061">
            <v>0</v>
          </cell>
          <cell r="O1061">
            <v>0</v>
          </cell>
          <cell r="P1061">
            <v>0</v>
          </cell>
          <cell r="Q1061">
            <v>0</v>
          </cell>
          <cell r="R1061">
            <v>0</v>
          </cell>
          <cell r="S1061">
            <v>0</v>
          </cell>
          <cell r="T1061">
            <v>0</v>
          </cell>
          <cell r="U1061">
            <v>0</v>
          </cell>
          <cell r="V1061">
            <v>0</v>
          </cell>
          <cell r="W1061">
            <v>0</v>
          </cell>
          <cell r="X1061">
            <v>0</v>
          </cell>
          <cell r="Y1061">
            <v>0</v>
          </cell>
          <cell r="Z1061">
            <v>0</v>
          </cell>
          <cell r="AA1061">
            <v>0</v>
          </cell>
          <cell r="AB1061">
            <v>0</v>
          </cell>
          <cell r="AC1061">
            <v>0</v>
          </cell>
          <cell r="AD1061">
            <v>0</v>
          </cell>
          <cell r="AE1061">
            <v>0</v>
          </cell>
          <cell r="AF1061">
            <v>0</v>
          </cell>
          <cell r="AG1061">
            <v>0</v>
          </cell>
          <cell r="AH1061">
            <v>0</v>
          </cell>
          <cell r="AI1061">
            <v>0</v>
          </cell>
          <cell r="AJ1061">
            <v>0</v>
          </cell>
          <cell r="AK1061">
            <v>0</v>
          </cell>
          <cell r="AL1061">
            <v>0</v>
          </cell>
          <cell r="AM1061">
            <v>0</v>
          </cell>
          <cell r="AN1061">
            <v>0</v>
          </cell>
          <cell r="AO1061">
            <v>56024710</v>
          </cell>
          <cell r="AP1061">
            <v>-254343092</v>
          </cell>
          <cell r="AQ1061">
            <v>-151278794</v>
          </cell>
          <cell r="AR1061">
            <v>-290635780</v>
          </cell>
          <cell r="AS1061">
            <v>-14339690</v>
          </cell>
          <cell r="AT1061">
            <v>320308766</v>
          </cell>
          <cell r="AU1061">
            <v>-415344066</v>
          </cell>
          <cell r="AV1061">
            <v>82001342</v>
          </cell>
          <cell r="AW1061">
            <v>51886386</v>
          </cell>
          <cell r="AX1061">
            <v>-242623530</v>
          </cell>
          <cell r="AY1061">
            <v>76120634</v>
          </cell>
          <cell r="AZ1061">
            <v>-1395692076</v>
          </cell>
          <cell r="BA1061" t="str">
            <v>TEMPR</v>
          </cell>
        </row>
        <row r="1062">
          <cell r="A1062" t="str">
            <v>300</v>
          </cell>
          <cell r="B1062" t="str">
            <v>Impuesto Diferido Saldos Iniciales</v>
          </cell>
          <cell r="C1062">
            <v>0</v>
          </cell>
          <cell r="D1062" t="str">
            <v>8821000</v>
          </cell>
          <cell r="E1062">
            <v>471397549</v>
          </cell>
          <cell r="F1062">
            <v>21684883</v>
          </cell>
          <cell r="G1062">
            <v>0</v>
          </cell>
          <cell r="H1062">
            <v>0</v>
          </cell>
          <cell r="I1062">
            <v>0</v>
          </cell>
          <cell r="J1062">
            <v>0</v>
          </cell>
          <cell r="K1062">
            <v>0</v>
          </cell>
          <cell r="L1062">
            <v>0</v>
          </cell>
          <cell r="M1062">
            <v>0</v>
          </cell>
          <cell r="N1062">
            <v>0</v>
          </cell>
          <cell r="O1062">
            <v>0</v>
          </cell>
          <cell r="P1062">
            <v>0</v>
          </cell>
          <cell r="Q1062">
            <v>0</v>
          </cell>
          <cell r="R1062">
            <v>0</v>
          </cell>
          <cell r="S1062">
            <v>0</v>
          </cell>
          <cell r="T1062">
            <v>0</v>
          </cell>
          <cell r="U1062">
            <v>0</v>
          </cell>
          <cell r="V1062">
            <v>0</v>
          </cell>
          <cell r="W1062">
            <v>0</v>
          </cell>
          <cell r="X1062">
            <v>0</v>
          </cell>
          <cell r="Y1062">
            <v>0</v>
          </cell>
          <cell r="Z1062">
            <v>0</v>
          </cell>
          <cell r="AA1062">
            <v>0</v>
          </cell>
          <cell r="AB1062">
            <v>0</v>
          </cell>
          <cell r="AC1062">
            <v>0</v>
          </cell>
          <cell r="AD1062">
            <v>0</v>
          </cell>
          <cell r="AE1062">
            <v>0</v>
          </cell>
          <cell r="AF1062">
            <v>0</v>
          </cell>
          <cell r="AG1062">
            <v>0</v>
          </cell>
          <cell r="AH1062">
            <v>0</v>
          </cell>
          <cell r="AI1062">
            <v>0</v>
          </cell>
          <cell r="AJ1062">
            <v>0</v>
          </cell>
          <cell r="AK1062">
            <v>0</v>
          </cell>
          <cell r="AL1062">
            <v>0</v>
          </cell>
          <cell r="AM1062">
            <v>0</v>
          </cell>
          <cell r="AN1062">
            <v>0</v>
          </cell>
          <cell r="AO1062">
            <v>0</v>
          </cell>
          <cell r="AP1062">
            <v>0</v>
          </cell>
          <cell r="AQ1062">
            <v>0</v>
          </cell>
          <cell r="AR1062">
            <v>0</v>
          </cell>
          <cell r="AS1062">
            <v>0</v>
          </cell>
          <cell r="AT1062">
            <v>0</v>
          </cell>
          <cell r="AU1062">
            <v>0</v>
          </cell>
          <cell r="AV1062">
            <v>0</v>
          </cell>
          <cell r="AW1062">
            <v>0</v>
          </cell>
          <cell r="AX1062">
            <v>0</v>
          </cell>
          <cell r="AY1062">
            <v>0</v>
          </cell>
          <cell r="AZ1062">
            <v>0</v>
          </cell>
          <cell r="BA1062" t="str">
            <v>EMPRE</v>
          </cell>
        </row>
        <row r="1063">
          <cell r="A1063" t="str">
            <v>300</v>
          </cell>
          <cell r="B1063" t="str">
            <v>Impuesto Diferido Saldos Iniciales</v>
          </cell>
          <cell r="C1063">
            <v>0</v>
          </cell>
          <cell r="D1063" t="str">
            <v>8821000</v>
          </cell>
          <cell r="E1063">
            <v>360081</v>
          </cell>
          <cell r="F1063">
            <v>360081</v>
          </cell>
          <cell r="G1063">
            <v>0</v>
          </cell>
          <cell r="H1063">
            <v>0</v>
          </cell>
          <cell r="I1063">
            <v>0</v>
          </cell>
          <cell r="J1063">
            <v>0</v>
          </cell>
          <cell r="K1063">
            <v>0</v>
          </cell>
          <cell r="L1063">
            <v>0</v>
          </cell>
          <cell r="M1063">
            <v>0</v>
          </cell>
          <cell r="N1063">
            <v>0</v>
          </cell>
          <cell r="O1063">
            <v>0</v>
          </cell>
          <cell r="P1063">
            <v>0</v>
          </cell>
          <cell r="Q1063">
            <v>0</v>
          </cell>
          <cell r="R1063">
            <v>0</v>
          </cell>
          <cell r="S1063">
            <v>0</v>
          </cell>
          <cell r="T1063">
            <v>0</v>
          </cell>
          <cell r="U1063">
            <v>0</v>
          </cell>
          <cell r="V1063">
            <v>0</v>
          </cell>
          <cell r="W1063">
            <v>0</v>
          </cell>
          <cell r="X1063">
            <v>0</v>
          </cell>
          <cell r="Y1063">
            <v>0</v>
          </cell>
          <cell r="Z1063">
            <v>0</v>
          </cell>
          <cell r="AA1063">
            <v>0</v>
          </cell>
          <cell r="AB1063">
            <v>0</v>
          </cell>
          <cell r="AC1063">
            <v>0</v>
          </cell>
          <cell r="AD1063">
            <v>0</v>
          </cell>
          <cell r="AE1063">
            <v>0</v>
          </cell>
          <cell r="AF1063">
            <v>0</v>
          </cell>
          <cell r="AG1063">
            <v>0</v>
          </cell>
          <cell r="AH1063">
            <v>0</v>
          </cell>
          <cell r="AI1063">
            <v>0</v>
          </cell>
          <cell r="AJ1063">
            <v>0</v>
          </cell>
          <cell r="AK1063">
            <v>0</v>
          </cell>
          <cell r="AL1063">
            <v>0</v>
          </cell>
          <cell r="AM1063">
            <v>0</v>
          </cell>
          <cell r="AN1063">
            <v>0</v>
          </cell>
          <cell r="AO1063">
            <v>1103506</v>
          </cell>
          <cell r="AP1063">
            <v>46319260</v>
          </cell>
          <cell r="AQ1063">
            <v>77702686</v>
          </cell>
          <cell r="AR1063">
            <v>0</v>
          </cell>
          <cell r="AS1063">
            <v>-25352084</v>
          </cell>
          <cell r="AT1063">
            <v>377302116</v>
          </cell>
          <cell r="AU1063">
            <v>99903178</v>
          </cell>
          <cell r="AV1063">
            <v>37557502</v>
          </cell>
          <cell r="AW1063">
            <v>43051382</v>
          </cell>
          <cell r="AX1063">
            <v>4970162</v>
          </cell>
          <cell r="AY1063">
            <v>654694</v>
          </cell>
          <cell r="AZ1063">
            <v>-633719136</v>
          </cell>
          <cell r="BA1063" t="str">
            <v>TDATA</v>
          </cell>
        </row>
        <row r="1064">
          <cell r="A1064" t="str">
            <v>300</v>
          </cell>
          <cell r="B1064" t="str">
            <v>Impuesto Diferido Saldos Iniciales</v>
          </cell>
          <cell r="C1064" t="str">
            <v>IMP. A LA RENTA DIF SALDO 01/0</v>
          </cell>
          <cell r="D1064" t="str">
            <v>8821000</v>
          </cell>
          <cell r="E1064">
            <v>-1825660</v>
          </cell>
          <cell r="F1064">
            <v>-1821998</v>
          </cell>
          <cell r="G1064">
            <v>0</v>
          </cell>
          <cell r="H1064">
            <v>0</v>
          </cell>
          <cell r="I1064">
            <v>0</v>
          </cell>
          <cell r="J1064">
            <v>0</v>
          </cell>
          <cell r="K1064">
            <v>0</v>
          </cell>
          <cell r="L1064">
            <v>0</v>
          </cell>
          <cell r="M1064">
            <v>0</v>
          </cell>
          <cell r="N1064">
            <v>0</v>
          </cell>
          <cell r="O1064">
            <v>0</v>
          </cell>
          <cell r="P1064">
            <v>0</v>
          </cell>
          <cell r="Q1064">
            <v>0</v>
          </cell>
          <cell r="R1064">
            <v>0</v>
          </cell>
          <cell r="S1064">
            <v>0</v>
          </cell>
          <cell r="T1064">
            <v>0</v>
          </cell>
          <cell r="U1064">
            <v>0</v>
          </cell>
          <cell r="V1064">
            <v>0</v>
          </cell>
          <cell r="W1064">
            <v>0</v>
          </cell>
          <cell r="X1064">
            <v>0</v>
          </cell>
          <cell r="Y1064">
            <v>0</v>
          </cell>
          <cell r="Z1064">
            <v>0</v>
          </cell>
          <cell r="AA1064">
            <v>0</v>
          </cell>
          <cell r="AB1064">
            <v>0</v>
          </cell>
          <cell r="AC1064">
            <v>0</v>
          </cell>
          <cell r="AD1064">
            <v>0</v>
          </cell>
          <cell r="AE1064">
            <v>0</v>
          </cell>
          <cell r="AF1064">
            <v>0</v>
          </cell>
          <cell r="AG1064">
            <v>0</v>
          </cell>
          <cell r="AH1064">
            <v>0</v>
          </cell>
          <cell r="AI1064">
            <v>0</v>
          </cell>
          <cell r="AJ1064">
            <v>0</v>
          </cell>
          <cell r="AK1064">
            <v>0</v>
          </cell>
          <cell r="AL1064">
            <v>0</v>
          </cell>
          <cell r="AM1064">
            <v>0</v>
          </cell>
          <cell r="AN1064">
            <v>0</v>
          </cell>
          <cell r="AO1064">
            <v>-1300666</v>
          </cell>
          <cell r="AP1064">
            <v>80724376</v>
          </cell>
          <cell r="AQ1064">
            <v>61392596</v>
          </cell>
          <cell r="AR1064">
            <v>-2338828</v>
          </cell>
          <cell r="AS1064">
            <v>-154170828</v>
          </cell>
          <cell r="AT1064">
            <v>-14416250</v>
          </cell>
          <cell r="AU1064">
            <v>21543366</v>
          </cell>
          <cell r="AV1064">
            <v>-28720680</v>
          </cell>
          <cell r="AW1064">
            <v>-2168278</v>
          </cell>
          <cell r="AX1064">
            <v>-48365222</v>
          </cell>
          <cell r="AY1064">
            <v>-25072870</v>
          </cell>
          <cell r="AZ1064">
            <v>-26847654</v>
          </cell>
          <cell r="BA1064" t="str">
            <v>COMUN</v>
          </cell>
        </row>
        <row r="1065">
          <cell r="A1065" t="str">
            <v>300</v>
          </cell>
          <cell r="B1065" t="str">
            <v>Impuesto Diferido Saldos Iniciales</v>
          </cell>
          <cell r="C1065" t="str">
            <v>IMP. A LA RENTA DIF SALDO 01/0</v>
          </cell>
          <cell r="D1065" t="str">
            <v>8821000</v>
          </cell>
          <cell r="E1065">
            <v>39622</v>
          </cell>
          <cell r="F1065">
            <v>39603</v>
          </cell>
          <cell r="G1065">
            <v>0</v>
          </cell>
          <cell r="H1065">
            <v>0</v>
          </cell>
          <cell r="I1065">
            <v>0</v>
          </cell>
          <cell r="J1065">
            <v>0</v>
          </cell>
          <cell r="K1065">
            <v>0</v>
          </cell>
          <cell r="L1065">
            <v>0</v>
          </cell>
          <cell r="M1065">
            <v>0</v>
          </cell>
          <cell r="N1065">
            <v>0</v>
          </cell>
          <cell r="O1065">
            <v>0</v>
          </cell>
          <cell r="P1065">
            <v>0</v>
          </cell>
          <cell r="Q1065">
            <v>0</v>
          </cell>
          <cell r="R1065">
            <v>0</v>
          </cell>
          <cell r="S1065">
            <v>0</v>
          </cell>
          <cell r="T1065">
            <v>0</v>
          </cell>
          <cell r="U1065">
            <v>0</v>
          </cell>
          <cell r="V1065">
            <v>0</v>
          </cell>
          <cell r="W1065">
            <v>0</v>
          </cell>
          <cell r="X1065">
            <v>0</v>
          </cell>
          <cell r="Y1065">
            <v>0</v>
          </cell>
          <cell r="Z1065">
            <v>0</v>
          </cell>
          <cell r="AA1065">
            <v>0</v>
          </cell>
          <cell r="AB1065">
            <v>0</v>
          </cell>
          <cell r="AC1065">
            <v>0</v>
          </cell>
          <cell r="AD1065">
            <v>0</v>
          </cell>
          <cell r="AE1065">
            <v>0</v>
          </cell>
          <cell r="AF1065">
            <v>0</v>
          </cell>
          <cell r="AG1065">
            <v>0</v>
          </cell>
          <cell r="AH1065">
            <v>0</v>
          </cell>
          <cell r="AI1065">
            <v>0</v>
          </cell>
          <cell r="AJ1065">
            <v>0</v>
          </cell>
          <cell r="AK1065">
            <v>0</v>
          </cell>
          <cell r="AL1065">
            <v>0</v>
          </cell>
          <cell r="AM1065">
            <v>0</v>
          </cell>
          <cell r="AN1065">
            <v>0</v>
          </cell>
          <cell r="AO1065">
            <v>0</v>
          </cell>
          <cell r="AP1065">
            <v>0</v>
          </cell>
          <cell r="AQ1065">
            <v>0</v>
          </cell>
          <cell r="AR1065">
            <v>0</v>
          </cell>
          <cell r="AS1065">
            <v>1138530</v>
          </cell>
          <cell r="AT1065">
            <v>61620</v>
          </cell>
          <cell r="AU1065">
            <v>-361100</v>
          </cell>
          <cell r="AV1065">
            <v>-16049514</v>
          </cell>
          <cell r="AW1065">
            <v>84510</v>
          </cell>
          <cell r="AX1065">
            <v>83670</v>
          </cell>
          <cell r="AY1065">
            <v>78002</v>
          </cell>
          <cell r="AZ1065">
            <v>75666</v>
          </cell>
          <cell r="BA1065" t="str">
            <v>INFOE</v>
          </cell>
        </row>
        <row r="1066">
          <cell r="A1066" t="str">
            <v>300</v>
          </cell>
          <cell r="B1066" t="str">
            <v>Impuesto Diferido Saldos Iniciales</v>
          </cell>
          <cell r="C1066" t="str">
            <v>IMP. A LA RENTA DIF SALDO 01/0</v>
          </cell>
          <cell r="D1066" t="str">
            <v>8821000</v>
          </cell>
          <cell r="E1066">
            <v>0</v>
          </cell>
          <cell r="F1066">
            <v>0</v>
          </cell>
          <cell r="G1066">
            <v>0</v>
          </cell>
          <cell r="H1066">
            <v>0</v>
          </cell>
          <cell r="I1066">
            <v>0</v>
          </cell>
          <cell r="J1066">
            <v>0</v>
          </cell>
          <cell r="K1066">
            <v>0</v>
          </cell>
          <cell r="L1066">
            <v>0</v>
          </cell>
          <cell r="M1066">
            <v>0</v>
          </cell>
          <cell r="N1066">
            <v>0</v>
          </cell>
          <cell r="O1066">
            <v>0</v>
          </cell>
          <cell r="P1066">
            <v>0</v>
          </cell>
          <cell r="Q1066">
            <v>0</v>
          </cell>
          <cell r="R1066">
            <v>0</v>
          </cell>
          <cell r="S1066">
            <v>0</v>
          </cell>
          <cell r="T1066">
            <v>0</v>
          </cell>
          <cell r="U1066">
            <v>0</v>
          </cell>
          <cell r="V1066">
            <v>0</v>
          </cell>
          <cell r="W1066">
            <v>0</v>
          </cell>
          <cell r="X1066">
            <v>0</v>
          </cell>
          <cell r="Y1066">
            <v>0</v>
          </cell>
          <cell r="Z1066">
            <v>0</v>
          </cell>
          <cell r="AA1066">
            <v>0</v>
          </cell>
          <cell r="AB1066">
            <v>0</v>
          </cell>
          <cell r="AC1066">
            <v>0</v>
          </cell>
          <cell r="AD1066">
            <v>0</v>
          </cell>
          <cell r="AE1066">
            <v>0</v>
          </cell>
          <cell r="AF1066">
            <v>0</v>
          </cell>
          <cell r="AG1066">
            <v>0</v>
          </cell>
          <cell r="AH1066">
            <v>0</v>
          </cell>
          <cell r="AI1066">
            <v>0</v>
          </cell>
          <cell r="AJ1066">
            <v>0</v>
          </cell>
          <cell r="AK1066">
            <v>0</v>
          </cell>
          <cell r="AL1066">
            <v>0</v>
          </cell>
          <cell r="AM1066">
            <v>0</v>
          </cell>
          <cell r="AN1066">
            <v>0</v>
          </cell>
          <cell r="AO1066">
            <v>0</v>
          </cell>
          <cell r="AP1066">
            <v>0</v>
          </cell>
          <cell r="AQ1066">
            <v>0</v>
          </cell>
          <cell r="AR1066">
            <v>0</v>
          </cell>
          <cell r="AS1066">
            <v>164359600</v>
          </cell>
          <cell r="AT1066">
            <v>0</v>
          </cell>
          <cell r="AU1066">
            <v>0</v>
          </cell>
          <cell r="AV1066">
            <v>-26540548</v>
          </cell>
          <cell r="AW1066">
            <v>0</v>
          </cell>
          <cell r="AX1066">
            <v>0</v>
          </cell>
          <cell r="AY1066">
            <v>0</v>
          </cell>
          <cell r="AZ1066">
            <v>0</v>
          </cell>
          <cell r="BA1066" t="str">
            <v>PANAL</v>
          </cell>
        </row>
        <row r="1067">
          <cell r="A1067" t="str">
            <v>300</v>
          </cell>
          <cell r="B1067" t="str">
            <v>Impuesto Diferido Saldos Iniciales</v>
          </cell>
          <cell r="C1067" t="str">
            <v>IMP. A LA RENTA DIF SALDO 01/0</v>
          </cell>
          <cell r="D1067" t="str">
            <v>8821000</v>
          </cell>
          <cell r="E1067">
            <v>0</v>
          </cell>
          <cell r="F1067">
            <v>0</v>
          </cell>
          <cell r="G1067">
            <v>0</v>
          </cell>
          <cell r="H1067">
            <v>0</v>
          </cell>
          <cell r="I1067">
            <v>0</v>
          </cell>
          <cell r="J1067">
            <v>0</v>
          </cell>
          <cell r="K1067">
            <v>0</v>
          </cell>
          <cell r="L1067">
            <v>0</v>
          </cell>
          <cell r="M1067">
            <v>0</v>
          </cell>
          <cell r="N1067">
            <v>0</v>
          </cell>
          <cell r="O1067">
            <v>0</v>
          </cell>
          <cell r="P1067">
            <v>0</v>
          </cell>
          <cell r="Q1067">
            <v>0</v>
          </cell>
          <cell r="R1067">
            <v>0</v>
          </cell>
          <cell r="S1067">
            <v>0</v>
          </cell>
          <cell r="T1067">
            <v>0</v>
          </cell>
          <cell r="U1067">
            <v>0</v>
          </cell>
          <cell r="V1067">
            <v>0</v>
          </cell>
          <cell r="W1067">
            <v>0</v>
          </cell>
          <cell r="X1067">
            <v>0</v>
          </cell>
          <cell r="Y1067">
            <v>0</v>
          </cell>
          <cell r="Z1067">
            <v>0</v>
          </cell>
          <cell r="AA1067">
            <v>0</v>
          </cell>
          <cell r="AB1067">
            <v>0</v>
          </cell>
          <cell r="AC1067">
            <v>0</v>
          </cell>
          <cell r="AD1067">
            <v>0</v>
          </cell>
          <cell r="AE1067">
            <v>0</v>
          </cell>
          <cell r="AF1067">
            <v>0</v>
          </cell>
          <cell r="AG1067">
            <v>0</v>
          </cell>
          <cell r="AH1067">
            <v>0</v>
          </cell>
          <cell r="AI1067">
            <v>0</v>
          </cell>
          <cell r="AJ1067">
            <v>0</v>
          </cell>
          <cell r="AK1067">
            <v>0</v>
          </cell>
          <cell r="AL1067">
            <v>0</v>
          </cell>
          <cell r="AM1067">
            <v>0</v>
          </cell>
          <cell r="AN1067">
            <v>0</v>
          </cell>
          <cell r="AO1067">
            <v>0</v>
          </cell>
          <cell r="AP1067">
            <v>0</v>
          </cell>
          <cell r="AQ1067">
            <v>0</v>
          </cell>
          <cell r="AR1067">
            <v>0</v>
          </cell>
          <cell r="AS1067">
            <v>69078154</v>
          </cell>
          <cell r="AT1067">
            <v>69078156</v>
          </cell>
          <cell r="AU1067">
            <v>2542992</v>
          </cell>
          <cell r="AV1067">
            <v>0</v>
          </cell>
          <cell r="AW1067">
            <v>0</v>
          </cell>
          <cell r="AX1067">
            <v>0</v>
          </cell>
          <cell r="AY1067">
            <v>0</v>
          </cell>
          <cell r="AZ1067">
            <v>0</v>
          </cell>
          <cell r="BA1067" t="str">
            <v>TECNO</v>
          </cell>
        </row>
        <row r="1068">
          <cell r="A1068" t="str">
            <v>300</v>
          </cell>
          <cell r="B1068" t="str">
            <v>Impuesto Diferido Saldos Iniciales</v>
          </cell>
          <cell r="C1068" t="str">
            <v>IMP. A LA RENTA DIF SALDO 01/0</v>
          </cell>
          <cell r="D1068" t="str">
            <v>8821000</v>
          </cell>
          <cell r="E1068">
            <v>471397549</v>
          </cell>
          <cell r="F1068">
            <v>21684883</v>
          </cell>
          <cell r="G1068">
            <v>0</v>
          </cell>
          <cell r="H1068">
            <v>0</v>
          </cell>
          <cell r="I1068">
            <v>0</v>
          </cell>
          <cell r="J1068">
            <v>0</v>
          </cell>
          <cell r="K1068">
            <v>0</v>
          </cell>
          <cell r="L1068">
            <v>0</v>
          </cell>
          <cell r="M1068">
            <v>0</v>
          </cell>
          <cell r="N1068">
            <v>0</v>
          </cell>
          <cell r="O1068">
            <v>0</v>
          </cell>
          <cell r="P1068">
            <v>0</v>
          </cell>
          <cell r="Q1068">
            <v>0</v>
          </cell>
          <cell r="R1068">
            <v>0</v>
          </cell>
          <cell r="S1068">
            <v>0</v>
          </cell>
          <cell r="T1068">
            <v>0</v>
          </cell>
          <cell r="U1068">
            <v>0</v>
          </cell>
          <cell r="V1068">
            <v>0</v>
          </cell>
          <cell r="W1068">
            <v>0</v>
          </cell>
          <cell r="X1068">
            <v>0</v>
          </cell>
          <cell r="Y1068">
            <v>0</v>
          </cell>
          <cell r="Z1068">
            <v>0</v>
          </cell>
          <cell r="AA1068">
            <v>0</v>
          </cell>
          <cell r="AB1068">
            <v>0</v>
          </cell>
          <cell r="AC1068">
            <v>0</v>
          </cell>
          <cell r="AD1068">
            <v>0</v>
          </cell>
          <cell r="AE1068">
            <v>0</v>
          </cell>
          <cell r="AF1068">
            <v>0</v>
          </cell>
          <cell r="AG1068">
            <v>0</v>
          </cell>
          <cell r="AH1068">
            <v>0</v>
          </cell>
          <cell r="AI1068">
            <v>0</v>
          </cell>
          <cell r="AJ1068">
            <v>0</v>
          </cell>
          <cell r="AK1068">
            <v>0</v>
          </cell>
          <cell r="AL1068">
            <v>0</v>
          </cell>
          <cell r="AM1068">
            <v>0</v>
          </cell>
          <cell r="AN1068">
            <v>0</v>
          </cell>
          <cell r="AO1068">
            <v>-23360200</v>
          </cell>
          <cell r="AP1068">
            <v>-19456024</v>
          </cell>
          <cell r="AQ1068">
            <v>229730758</v>
          </cell>
          <cell r="AR1068">
            <v>215774126</v>
          </cell>
          <cell r="AS1068">
            <v>490385838</v>
          </cell>
          <cell r="AT1068">
            <v>-873593948</v>
          </cell>
          <cell r="AU1068">
            <v>700438718</v>
          </cell>
          <cell r="AV1068">
            <v>379565088</v>
          </cell>
          <cell r="AW1068">
            <v>-277533626</v>
          </cell>
          <cell r="AX1068">
            <v>740619382</v>
          </cell>
          <cell r="AY1068">
            <v>123296906</v>
          </cell>
          <cell r="AZ1068">
            <v>1414094946</v>
          </cell>
          <cell r="BA1068" t="str">
            <v>TEMPR</v>
          </cell>
        </row>
        <row r="1069">
          <cell r="A1069" t="str">
            <v>300</v>
          </cell>
          <cell r="B1069" t="str">
            <v>Ingresos por Intereses</v>
          </cell>
          <cell r="C1069">
            <v>0</v>
          </cell>
          <cell r="D1069" t="str">
            <v>8165011</v>
          </cell>
          <cell r="E1069">
            <v>0</v>
          </cell>
          <cell r="F1069">
            <v>0</v>
          </cell>
          <cell r="G1069">
            <v>0</v>
          </cell>
          <cell r="H1069">
            <v>0</v>
          </cell>
          <cell r="I1069">
            <v>0</v>
          </cell>
          <cell r="J1069">
            <v>0</v>
          </cell>
          <cell r="K1069">
            <v>0</v>
          </cell>
          <cell r="L1069">
            <v>0</v>
          </cell>
          <cell r="M1069">
            <v>0</v>
          </cell>
          <cell r="N1069">
            <v>0</v>
          </cell>
          <cell r="O1069">
            <v>0</v>
          </cell>
          <cell r="P1069">
            <v>0</v>
          </cell>
          <cell r="Q1069">
            <v>0</v>
          </cell>
          <cell r="R1069">
            <v>0</v>
          </cell>
          <cell r="S1069">
            <v>0</v>
          </cell>
          <cell r="T1069">
            <v>0</v>
          </cell>
          <cell r="U1069">
            <v>0</v>
          </cell>
          <cell r="V1069">
            <v>0</v>
          </cell>
          <cell r="W1069">
            <v>0</v>
          </cell>
          <cell r="X1069">
            <v>0</v>
          </cell>
          <cell r="Y1069">
            <v>0</v>
          </cell>
          <cell r="Z1069">
            <v>0</v>
          </cell>
          <cell r="AA1069">
            <v>0</v>
          </cell>
          <cell r="AB1069">
            <v>0</v>
          </cell>
          <cell r="AC1069">
            <v>0</v>
          </cell>
          <cell r="AD1069">
            <v>0</v>
          </cell>
          <cell r="AE1069">
            <v>0</v>
          </cell>
          <cell r="AF1069">
            <v>0</v>
          </cell>
          <cell r="AG1069">
            <v>0</v>
          </cell>
          <cell r="AH1069">
            <v>0</v>
          </cell>
          <cell r="AI1069">
            <v>0</v>
          </cell>
          <cell r="AJ1069">
            <v>0</v>
          </cell>
          <cell r="AK1069">
            <v>0</v>
          </cell>
          <cell r="AL1069">
            <v>0</v>
          </cell>
          <cell r="AM1069">
            <v>0</v>
          </cell>
          <cell r="AN1069">
            <v>0</v>
          </cell>
          <cell r="AO1069">
            <v>0</v>
          </cell>
          <cell r="AP1069">
            <v>0</v>
          </cell>
          <cell r="AQ1069">
            <v>0</v>
          </cell>
          <cell r="AR1069">
            <v>0</v>
          </cell>
          <cell r="AS1069">
            <v>0</v>
          </cell>
          <cell r="AT1069">
            <v>0</v>
          </cell>
          <cell r="AU1069">
            <v>0</v>
          </cell>
          <cell r="AV1069">
            <v>0</v>
          </cell>
          <cell r="AW1069">
            <v>0</v>
          </cell>
          <cell r="AX1069">
            <v>0</v>
          </cell>
          <cell r="AY1069">
            <v>0</v>
          </cell>
          <cell r="AZ1069">
            <v>0</v>
          </cell>
          <cell r="BA1069" t="str">
            <v>EMPRE</v>
          </cell>
        </row>
        <row r="1070">
          <cell r="A1070" t="str">
            <v>300</v>
          </cell>
          <cell r="B1070" t="str">
            <v>Ingresos por Intereses</v>
          </cell>
          <cell r="C1070">
            <v>0</v>
          </cell>
          <cell r="D1070" t="str">
            <v>8165011</v>
          </cell>
          <cell r="E1070">
            <v>0</v>
          </cell>
          <cell r="F1070">
            <v>0</v>
          </cell>
          <cell r="G1070">
            <v>0</v>
          </cell>
          <cell r="H1070">
            <v>0</v>
          </cell>
          <cell r="I1070">
            <v>0</v>
          </cell>
          <cell r="J1070">
            <v>0</v>
          </cell>
          <cell r="K1070">
            <v>0</v>
          </cell>
          <cell r="L1070">
            <v>0</v>
          </cell>
          <cell r="M1070">
            <v>0</v>
          </cell>
          <cell r="N1070">
            <v>0</v>
          </cell>
          <cell r="O1070">
            <v>0</v>
          </cell>
          <cell r="P1070">
            <v>0</v>
          </cell>
          <cell r="Q1070">
            <v>0</v>
          </cell>
          <cell r="R1070">
            <v>0</v>
          </cell>
          <cell r="S1070">
            <v>0</v>
          </cell>
          <cell r="T1070">
            <v>0</v>
          </cell>
          <cell r="U1070">
            <v>0</v>
          </cell>
          <cell r="V1070">
            <v>0</v>
          </cell>
          <cell r="W1070">
            <v>0</v>
          </cell>
          <cell r="X1070">
            <v>0</v>
          </cell>
          <cell r="Y1070">
            <v>0</v>
          </cell>
          <cell r="Z1070">
            <v>0</v>
          </cell>
          <cell r="AA1070">
            <v>0</v>
          </cell>
          <cell r="AB1070">
            <v>0</v>
          </cell>
          <cell r="AC1070">
            <v>0</v>
          </cell>
          <cell r="AD1070">
            <v>0</v>
          </cell>
          <cell r="AE1070">
            <v>0</v>
          </cell>
          <cell r="AF1070">
            <v>0</v>
          </cell>
          <cell r="AG1070">
            <v>0</v>
          </cell>
          <cell r="AH1070">
            <v>0</v>
          </cell>
          <cell r="AI1070">
            <v>0</v>
          </cell>
          <cell r="AJ1070">
            <v>0</v>
          </cell>
          <cell r="AK1070">
            <v>0</v>
          </cell>
          <cell r="AL1070">
            <v>0</v>
          </cell>
          <cell r="AM1070">
            <v>0</v>
          </cell>
          <cell r="AN1070">
            <v>0</v>
          </cell>
          <cell r="AO1070">
            <v>0</v>
          </cell>
          <cell r="AP1070">
            <v>0</v>
          </cell>
          <cell r="AQ1070">
            <v>0</v>
          </cell>
          <cell r="AR1070">
            <v>0</v>
          </cell>
          <cell r="AS1070">
            <v>0</v>
          </cell>
          <cell r="AT1070">
            <v>0</v>
          </cell>
          <cell r="AU1070">
            <v>0</v>
          </cell>
          <cell r="AV1070">
            <v>0</v>
          </cell>
          <cell r="AW1070">
            <v>0</v>
          </cell>
          <cell r="AX1070">
            <v>0</v>
          </cell>
          <cell r="AY1070">
            <v>0</v>
          </cell>
          <cell r="AZ1070">
            <v>0</v>
          </cell>
          <cell r="BA1070" t="str">
            <v>TDATA</v>
          </cell>
        </row>
        <row r="1071">
          <cell r="A1071" t="str">
            <v>300</v>
          </cell>
          <cell r="B1071" t="str">
            <v>Ingresos por Intereses</v>
          </cell>
          <cell r="C1071">
            <v>0</v>
          </cell>
          <cell r="D1071" t="str">
            <v>8165111</v>
          </cell>
          <cell r="E1071">
            <v>124513099</v>
          </cell>
          <cell r="F1071">
            <v>94597625</v>
          </cell>
          <cell r="G1071">
            <v>0</v>
          </cell>
          <cell r="H1071">
            <v>0</v>
          </cell>
          <cell r="I1071">
            <v>0</v>
          </cell>
          <cell r="J1071">
            <v>0</v>
          </cell>
          <cell r="K1071">
            <v>0</v>
          </cell>
          <cell r="L1071">
            <v>0</v>
          </cell>
          <cell r="M1071">
            <v>0</v>
          </cell>
          <cell r="N1071">
            <v>0</v>
          </cell>
          <cell r="O1071">
            <v>0</v>
          </cell>
          <cell r="P1071">
            <v>0</v>
          </cell>
          <cell r="Q1071">
            <v>0</v>
          </cell>
          <cell r="R1071">
            <v>0</v>
          </cell>
          <cell r="S1071">
            <v>0</v>
          </cell>
          <cell r="T1071">
            <v>0</v>
          </cell>
          <cell r="U1071">
            <v>0</v>
          </cell>
          <cell r="V1071">
            <v>0</v>
          </cell>
          <cell r="W1071">
            <v>0</v>
          </cell>
          <cell r="X1071">
            <v>0</v>
          </cell>
          <cell r="Y1071">
            <v>0</v>
          </cell>
          <cell r="Z1071">
            <v>0</v>
          </cell>
          <cell r="AA1071">
            <v>0</v>
          </cell>
          <cell r="AB1071">
            <v>0</v>
          </cell>
          <cell r="AC1071">
            <v>0</v>
          </cell>
          <cell r="AD1071">
            <v>0</v>
          </cell>
          <cell r="AE1071">
            <v>0</v>
          </cell>
          <cell r="AF1071">
            <v>0</v>
          </cell>
          <cell r="AG1071">
            <v>0</v>
          </cell>
          <cell r="AH1071">
            <v>0</v>
          </cell>
          <cell r="AI1071">
            <v>0</v>
          </cell>
          <cell r="AJ1071">
            <v>0</v>
          </cell>
          <cell r="AK1071">
            <v>0</v>
          </cell>
          <cell r="AL1071">
            <v>0</v>
          </cell>
          <cell r="AM1071">
            <v>0</v>
          </cell>
          <cell r="AN1071">
            <v>0</v>
          </cell>
          <cell r="AO1071">
            <v>0</v>
          </cell>
          <cell r="AP1071">
            <v>0</v>
          </cell>
          <cell r="AQ1071">
            <v>0</v>
          </cell>
          <cell r="AR1071">
            <v>0</v>
          </cell>
          <cell r="AS1071">
            <v>0</v>
          </cell>
          <cell r="AT1071">
            <v>0</v>
          </cell>
          <cell r="AU1071">
            <v>0</v>
          </cell>
          <cell r="AV1071">
            <v>0</v>
          </cell>
          <cell r="AW1071">
            <v>0</v>
          </cell>
          <cell r="AX1071">
            <v>0</v>
          </cell>
          <cell r="AY1071">
            <v>0</v>
          </cell>
          <cell r="AZ1071">
            <v>0</v>
          </cell>
          <cell r="BA1071" t="str">
            <v>EMPRE</v>
          </cell>
        </row>
        <row r="1072">
          <cell r="A1072" t="str">
            <v>300</v>
          </cell>
          <cell r="B1072" t="str">
            <v>Ingresos por Intereses</v>
          </cell>
          <cell r="C1072">
            <v>0</v>
          </cell>
          <cell r="D1072" t="str">
            <v>8165111</v>
          </cell>
          <cell r="E1072">
            <v>0</v>
          </cell>
          <cell r="F1072">
            <v>0</v>
          </cell>
          <cell r="G1072">
            <v>0</v>
          </cell>
          <cell r="H1072">
            <v>0</v>
          </cell>
          <cell r="I1072">
            <v>0</v>
          </cell>
          <cell r="J1072">
            <v>0</v>
          </cell>
          <cell r="K1072">
            <v>0</v>
          </cell>
          <cell r="L1072">
            <v>0</v>
          </cell>
          <cell r="M1072">
            <v>0</v>
          </cell>
          <cell r="N1072">
            <v>0</v>
          </cell>
          <cell r="O1072">
            <v>0</v>
          </cell>
          <cell r="P1072">
            <v>0</v>
          </cell>
          <cell r="Q1072">
            <v>0</v>
          </cell>
          <cell r="R1072">
            <v>0</v>
          </cell>
          <cell r="S1072">
            <v>0</v>
          </cell>
          <cell r="T1072">
            <v>0</v>
          </cell>
          <cell r="U1072">
            <v>0</v>
          </cell>
          <cell r="V1072">
            <v>0</v>
          </cell>
          <cell r="W1072">
            <v>0</v>
          </cell>
          <cell r="X1072">
            <v>0</v>
          </cell>
          <cell r="Y1072">
            <v>0</v>
          </cell>
          <cell r="Z1072">
            <v>0</v>
          </cell>
          <cell r="AA1072">
            <v>0</v>
          </cell>
          <cell r="AB1072">
            <v>0</v>
          </cell>
          <cell r="AC1072">
            <v>0</v>
          </cell>
          <cell r="AD1072">
            <v>0</v>
          </cell>
          <cell r="AE1072">
            <v>0</v>
          </cell>
          <cell r="AF1072">
            <v>0</v>
          </cell>
          <cell r="AG1072">
            <v>0</v>
          </cell>
          <cell r="AH1072">
            <v>0</v>
          </cell>
          <cell r="AI1072">
            <v>0</v>
          </cell>
          <cell r="AJ1072">
            <v>0</v>
          </cell>
          <cell r="AK1072">
            <v>0</v>
          </cell>
          <cell r="AL1072">
            <v>0</v>
          </cell>
          <cell r="AM1072">
            <v>0</v>
          </cell>
          <cell r="AN1072">
            <v>0</v>
          </cell>
          <cell r="AO1072">
            <v>-17942884</v>
          </cell>
          <cell r="AP1072">
            <v>-19746270</v>
          </cell>
          <cell r="AQ1072">
            <v>-20846282</v>
          </cell>
          <cell r="AR1072">
            <v>-22039732</v>
          </cell>
          <cell r="AS1072">
            <v>-31692872</v>
          </cell>
          <cell r="AT1072">
            <v>-42981182</v>
          </cell>
          <cell r="AU1072">
            <v>-61594120</v>
          </cell>
          <cell r="AV1072">
            <v>-82798224</v>
          </cell>
          <cell r="AW1072">
            <v>-60099234</v>
          </cell>
          <cell r="AX1072">
            <v>-71103518</v>
          </cell>
          <cell r="AY1072">
            <v>-109715708</v>
          </cell>
          <cell r="AZ1072">
            <v>-124842634</v>
          </cell>
          <cell r="BA1072" t="str">
            <v>TDATA</v>
          </cell>
        </row>
        <row r="1073">
          <cell r="A1073" t="str">
            <v>300</v>
          </cell>
          <cell r="B1073" t="str">
            <v>Ingresos por Intereses</v>
          </cell>
          <cell r="C1073">
            <v>0</v>
          </cell>
          <cell r="D1073" t="str">
            <v>8169913</v>
          </cell>
          <cell r="E1073">
            <v>-7080421</v>
          </cell>
          <cell r="F1073">
            <v>-6382158</v>
          </cell>
          <cell r="G1073">
            <v>0</v>
          </cell>
          <cell r="H1073">
            <v>0</v>
          </cell>
          <cell r="I1073">
            <v>0</v>
          </cell>
          <cell r="J1073">
            <v>0</v>
          </cell>
          <cell r="K1073">
            <v>0</v>
          </cell>
          <cell r="L1073">
            <v>0</v>
          </cell>
          <cell r="M1073">
            <v>0</v>
          </cell>
          <cell r="N1073">
            <v>0</v>
          </cell>
          <cell r="O1073">
            <v>0</v>
          </cell>
          <cell r="P1073">
            <v>0</v>
          </cell>
          <cell r="Q1073">
            <v>0</v>
          </cell>
          <cell r="R1073">
            <v>0</v>
          </cell>
          <cell r="S1073">
            <v>0</v>
          </cell>
          <cell r="T1073">
            <v>0</v>
          </cell>
          <cell r="U1073">
            <v>0</v>
          </cell>
          <cell r="V1073">
            <v>0</v>
          </cell>
          <cell r="W1073">
            <v>0</v>
          </cell>
          <cell r="X1073">
            <v>0</v>
          </cell>
          <cell r="Y1073">
            <v>0</v>
          </cell>
          <cell r="Z1073">
            <v>0</v>
          </cell>
          <cell r="AA1073">
            <v>0</v>
          </cell>
          <cell r="AB1073">
            <v>0</v>
          </cell>
          <cell r="AC1073">
            <v>0</v>
          </cell>
          <cell r="AD1073">
            <v>0</v>
          </cell>
          <cell r="AE1073">
            <v>0</v>
          </cell>
          <cell r="AF1073">
            <v>0</v>
          </cell>
          <cell r="AG1073">
            <v>0</v>
          </cell>
          <cell r="AH1073">
            <v>0</v>
          </cell>
          <cell r="AI1073">
            <v>0</v>
          </cell>
          <cell r="AJ1073">
            <v>0</v>
          </cell>
          <cell r="AK1073">
            <v>0</v>
          </cell>
          <cell r="AL1073">
            <v>0</v>
          </cell>
          <cell r="AM1073">
            <v>0</v>
          </cell>
          <cell r="AN1073">
            <v>0</v>
          </cell>
          <cell r="AO1073">
            <v>0</v>
          </cell>
          <cell r="AP1073">
            <v>0</v>
          </cell>
          <cell r="AQ1073">
            <v>0</v>
          </cell>
          <cell r="AR1073">
            <v>0</v>
          </cell>
          <cell r="AS1073">
            <v>0</v>
          </cell>
          <cell r="AT1073">
            <v>0</v>
          </cell>
          <cell r="AU1073">
            <v>0</v>
          </cell>
          <cell r="AV1073">
            <v>0</v>
          </cell>
          <cell r="AW1073">
            <v>0</v>
          </cell>
          <cell r="AX1073">
            <v>0</v>
          </cell>
          <cell r="AY1073">
            <v>0</v>
          </cell>
          <cell r="AZ1073">
            <v>0</v>
          </cell>
          <cell r="BA1073" t="str">
            <v>TDATA</v>
          </cell>
        </row>
        <row r="1074">
          <cell r="A1074" t="str">
            <v>300</v>
          </cell>
          <cell r="B1074" t="str">
            <v>Ingresos por Intereses</v>
          </cell>
          <cell r="C1074">
            <v>0</v>
          </cell>
          <cell r="D1074" t="str">
            <v>8410200</v>
          </cell>
          <cell r="E1074">
            <v>0</v>
          </cell>
          <cell r="F1074">
            <v>0</v>
          </cell>
          <cell r="G1074">
            <v>0</v>
          </cell>
          <cell r="H1074">
            <v>0</v>
          </cell>
          <cell r="I1074">
            <v>0</v>
          </cell>
          <cell r="J1074">
            <v>0</v>
          </cell>
          <cell r="K1074">
            <v>0</v>
          </cell>
          <cell r="L1074">
            <v>0</v>
          </cell>
          <cell r="M1074">
            <v>0</v>
          </cell>
          <cell r="N1074">
            <v>0</v>
          </cell>
          <cell r="O1074">
            <v>0</v>
          </cell>
          <cell r="P1074">
            <v>0</v>
          </cell>
          <cell r="Q1074">
            <v>0</v>
          </cell>
          <cell r="R1074">
            <v>0</v>
          </cell>
          <cell r="S1074">
            <v>0</v>
          </cell>
          <cell r="T1074">
            <v>0</v>
          </cell>
          <cell r="U1074">
            <v>0</v>
          </cell>
          <cell r="V1074">
            <v>0</v>
          </cell>
          <cell r="W1074">
            <v>0</v>
          </cell>
          <cell r="X1074">
            <v>0</v>
          </cell>
          <cell r="Y1074">
            <v>0</v>
          </cell>
          <cell r="Z1074">
            <v>0</v>
          </cell>
          <cell r="AA1074">
            <v>0</v>
          </cell>
          <cell r="AB1074">
            <v>0</v>
          </cell>
          <cell r="AC1074">
            <v>0</v>
          </cell>
          <cell r="AD1074">
            <v>0</v>
          </cell>
          <cell r="AE1074">
            <v>0</v>
          </cell>
          <cell r="AF1074">
            <v>0</v>
          </cell>
          <cell r="AG1074">
            <v>0</v>
          </cell>
          <cell r="AH1074">
            <v>0</v>
          </cell>
          <cell r="AI1074">
            <v>0</v>
          </cell>
          <cell r="AJ1074">
            <v>0</v>
          </cell>
          <cell r="AK1074">
            <v>0</v>
          </cell>
          <cell r="AL1074">
            <v>0</v>
          </cell>
          <cell r="AM1074">
            <v>0</v>
          </cell>
          <cell r="AN1074">
            <v>0</v>
          </cell>
          <cell r="AO1074">
            <v>0</v>
          </cell>
          <cell r="AP1074">
            <v>0</v>
          </cell>
          <cell r="AQ1074">
            <v>0</v>
          </cell>
          <cell r="AR1074">
            <v>0</v>
          </cell>
          <cell r="AS1074">
            <v>0</v>
          </cell>
          <cell r="AT1074">
            <v>0</v>
          </cell>
          <cell r="AU1074">
            <v>0</v>
          </cell>
          <cell r="AV1074">
            <v>0</v>
          </cell>
          <cell r="AW1074">
            <v>0</v>
          </cell>
          <cell r="AX1074">
            <v>0</v>
          </cell>
          <cell r="AY1074">
            <v>0</v>
          </cell>
          <cell r="AZ1074">
            <v>0</v>
          </cell>
          <cell r="BA1074" t="str">
            <v>EMPRE</v>
          </cell>
        </row>
        <row r="1075">
          <cell r="A1075" t="str">
            <v>300</v>
          </cell>
          <cell r="B1075" t="str">
            <v>Ingresos por Intereses</v>
          </cell>
          <cell r="C1075">
            <v>0</v>
          </cell>
          <cell r="D1075" t="str">
            <v>8410200</v>
          </cell>
          <cell r="E1075">
            <v>0</v>
          </cell>
          <cell r="F1075">
            <v>0</v>
          </cell>
          <cell r="G1075">
            <v>0</v>
          </cell>
          <cell r="H1075">
            <v>0</v>
          </cell>
          <cell r="I1075">
            <v>0</v>
          </cell>
          <cell r="J1075">
            <v>0</v>
          </cell>
          <cell r="K1075">
            <v>0</v>
          </cell>
          <cell r="L1075">
            <v>0</v>
          </cell>
          <cell r="M1075">
            <v>0</v>
          </cell>
          <cell r="N1075">
            <v>0</v>
          </cell>
          <cell r="O1075">
            <v>0</v>
          </cell>
          <cell r="P1075">
            <v>0</v>
          </cell>
          <cell r="Q1075">
            <v>0</v>
          </cell>
          <cell r="R1075">
            <v>0</v>
          </cell>
          <cell r="S1075">
            <v>0</v>
          </cell>
          <cell r="T1075">
            <v>0</v>
          </cell>
          <cell r="U1075">
            <v>0</v>
          </cell>
          <cell r="V1075">
            <v>0</v>
          </cell>
          <cell r="W1075">
            <v>0</v>
          </cell>
          <cell r="X1075">
            <v>0</v>
          </cell>
          <cell r="Y1075">
            <v>0</v>
          </cell>
          <cell r="Z1075">
            <v>0</v>
          </cell>
          <cell r="AA1075">
            <v>0</v>
          </cell>
          <cell r="AB1075">
            <v>0</v>
          </cell>
          <cell r="AC1075">
            <v>0</v>
          </cell>
          <cell r="AD1075">
            <v>0</v>
          </cell>
          <cell r="AE1075">
            <v>0</v>
          </cell>
          <cell r="AF1075">
            <v>0</v>
          </cell>
          <cell r="AG1075">
            <v>0</v>
          </cell>
          <cell r="AH1075">
            <v>0</v>
          </cell>
          <cell r="AI1075">
            <v>0</v>
          </cell>
          <cell r="AJ1075">
            <v>0</v>
          </cell>
          <cell r="AK1075">
            <v>0</v>
          </cell>
          <cell r="AL1075">
            <v>0</v>
          </cell>
          <cell r="AM1075">
            <v>0</v>
          </cell>
          <cell r="AN1075">
            <v>0</v>
          </cell>
          <cell r="AO1075">
            <v>0</v>
          </cell>
          <cell r="AP1075">
            <v>0</v>
          </cell>
          <cell r="AQ1075">
            <v>0</v>
          </cell>
          <cell r="AR1075">
            <v>0</v>
          </cell>
          <cell r="AS1075">
            <v>0</v>
          </cell>
          <cell r="AT1075">
            <v>0</v>
          </cell>
          <cell r="AU1075">
            <v>0</v>
          </cell>
          <cell r="AV1075">
            <v>0</v>
          </cell>
          <cell r="AW1075">
            <v>0</v>
          </cell>
          <cell r="AX1075">
            <v>0</v>
          </cell>
          <cell r="AY1075">
            <v>0</v>
          </cell>
          <cell r="AZ1075">
            <v>0</v>
          </cell>
          <cell r="BA1075" t="str">
            <v>TDATA</v>
          </cell>
        </row>
        <row r="1076">
          <cell r="A1076" t="str">
            <v>300</v>
          </cell>
          <cell r="B1076" t="str">
            <v>Ingresos por Intereses</v>
          </cell>
          <cell r="C1076">
            <v>0</v>
          </cell>
          <cell r="D1076" t="str">
            <v>8410300</v>
          </cell>
          <cell r="E1076">
            <v>0</v>
          </cell>
          <cell r="F1076">
            <v>0</v>
          </cell>
          <cell r="G1076">
            <v>0</v>
          </cell>
          <cell r="H1076">
            <v>0</v>
          </cell>
          <cell r="I1076">
            <v>0</v>
          </cell>
          <cell r="J1076">
            <v>0</v>
          </cell>
          <cell r="K1076">
            <v>0</v>
          </cell>
          <cell r="L1076">
            <v>0</v>
          </cell>
          <cell r="M1076">
            <v>0</v>
          </cell>
          <cell r="N1076">
            <v>0</v>
          </cell>
          <cell r="O1076">
            <v>0</v>
          </cell>
          <cell r="P1076">
            <v>0</v>
          </cell>
          <cell r="Q1076">
            <v>0</v>
          </cell>
          <cell r="R1076">
            <v>0</v>
          </cell>
          <cell r="S1076">
            <v>0</v>
          </cell>
          <cell r="T1076">
            <v>0</v>
          </cell>
          <cell r="U1076">
            <v>0</v>
          </cell>
          <cell r="V1076">
            <v>0</v>
          </cell>
          <cell r="W1076">
            <v>0</v>
          </cell>
          <cell r="X1076">
            <v>0</v>
          </cell>
          <cell r="Y1076">
            <v>0</v>
          </cell>
          <cell r="Z1076">
            <v>0</v>
          </cell>
          <cell r="AA1076">
            <v>0</v>
          </cell>
          <cell r="AB1076">
            <v>0</v>
          </cell>
          <cell r="AC1076">
            <v>0</v>
          </cell>
          <cell r="AD1076">
            <v>0</v>
          </cell>
          <cell r="AE1076">
            <v>0</v>
          </cell>
          <cell r="AF1076">
            <v>0</v>
          </cell>
          <cell r="AG1076">
            <v>0</v>
          </cell>
          <cell r="AH1076">
            <v>0</v>
          </cell>
          <cell r="AI1076">
            <v>0</v>
          </cell>
          <cell r="AJ1076">
            <v>0</v>
          </cell>
          <cell r="AK1076">
            <v>0</v>
          </cell>
          <cell r="AL1076">
            <v>0</v>
          </cell>
          <cell r="AM1076">
            <v>0</v>
          </cell>
          <cell r="AN1076">
            <v>0</v>
          </cell>
          <cell r="AO1076">
            <v>0</v>
          </cell>
          <cell r="AP1076">
            <v>0</v>
          </cell>
          <cell r="AQ1076">
            <v>0</v>
          </cell>
          <cell r="AR1076">
            <v>0</v>
          </cell>
          <cell r="AS1076">
            <v>0</v>
          </cell>
          <cell r="AT1076">
            <v>0</v>
          </cell>
          <cell r="AU1076">
            <v>0</v>
          </cell>
          <cell r="AV1076">
            <v>0</v>
          </cell>
          <cell r="AW1076">
            <v>0</v>
          </cell>
          <cell r="AX1076">
            <v>0</v>
          </cell>
          <cell r="AY1076">
            <v>0</v>
          </cell>
          <cell r="AZ1076">
            <v>0</v>
          </cell>
          <cell r="BA1076" t="str">
            <v>EMPRE</v>
          </cell>
        </row>
        <row r="1077">
          <cell r="A1077" t="str">
            <v>300</v>
          </cell>
          <cell r="B1077" t="str">
            <v>Ingresos por Intereses</v>
          </cell>
          <cell r="C1077">
            <v>0</v>
          </cell>
          <cell r="D1077" t="str">
            <v>8410300</v>
          </cell>
          <cell r="E1077">
            <v>0</v>
          </cell>
          <cell r="F1077">
            <v>0</v>
          </cell>
          <cell r="G1077">
            <v>0</v>
          </cell>
          <cell r="H1077">
            <v>0</v>
          </cell>
          <cell r="I1077">
            <v>0</v>
          </cell>
          <cell r="J1077">
            <v>0</v>
          </cell>
          <cell r="K1077">
            <v>0</v>
          </cell>
          <cell r="L1077">
            <v>0</v>
          </cell>
          <cell r="M1077">
            <v>0</v>
          </cell>
          <cell r="N1077">
            <v>0</v>
          </cell>
          <cell r="O1077">
            <v>0</v>
          </cell>
          <cell r="P1077">
            <v>0</v>
          </cell>
          <cell r="Q1077">
            <v>0</v>
          </cell>
          <cell r="R1077">
            <v>0</v>
          </cell>
          <cell r="S1077">
            <v>0</v>
          </cell>
          <cell r="T1077">
            <v>0</v>
          </cell>
          <cell r="U1077">
            <v>0</v>
          </cell>
          <cell r="V1077">
            <v>0</v>
          </cell>
          <cell r="W1077">
            <v>0</v>
          </cell>
          <cell r="X1077">
            <v>0</v>
          </cell>
          <cell r="Y1077">
            <v>0</v>
          </cell>
          <cell r="Z1077">
            <v>0</v>
          </cell>
          <cell r="AA1077">
            <v>0</v>
          </cell>
          <cell r="AB1077">
            <v>0</v>
          </cell>
          <cell r="AC1077">
            <v>0</v>
          </cell>
          <cell r="AD1077">
            <v>0</v>
          </cell>
          <cell r="AE1077">
            <v>0</v>
          </cell>
          <cell r="AF1077">
            <v>0</v>
          </cell>
          <cell r="AG1077">
            <v>0</v>
          </cell>
          <cell r="AH1077">
            <v>0</v>
          </cell>
          <cell r="AI1077">
            <v>0</v>
          </cell>
          <cell r="AJ1077">
            <v>0</v>
          </cell>
          <cell r="AK1077">
            <v>0</v>
          </cell>
          <cell r="AL1077">
            <v>0</v>
          </cell>
          <cell r="AM1077">
            <v>0</v>
          </cell>
          <cell r="AN1077">
            <v>0</v>
          </cell>
          <cell r="AO1077">
            <v>0</v>
          </cell>
          <cell r="AP1077">
            <v>0</v>
          </cell>
          <cell r="AQ1077">
            <v>0</v>
          </cell>
          <cell r="AR1077">
            <v>0</v>
          </cell>
          <cell r="AS1077">
            <v>0</v>
          </cell>
          <cell r="AT1077">
            <v>0</v>
          </cell>
          <cell r="AU1077">
            <v>0</v>
          </cell>
          <cell r="AV1077">
            <v>0</v>
          </cell>
          <cell r="AW1077">
            <v>0</v>
          </cell>
          <cell r="AX1077">
            <v>0</v>
          </cell>
          <cell r="AY1077">
            <v>0</v>
          </cell>
          <cell r="AZ1077">
            <v>0</v>
          </cell>
          <cell r="BA1077" t="str">
            <v>TDATA</v>
          </cell>
        </row>
        <row r="1078">
          <cell r="A1078" t="str">
            <v>300</v>
          </cell>
          <cell r="B1078" t="str">
            <v>Ingresos por Intereses</v>
          </cell>
          <cell r="C1078">
            <v>0</v>
          </cell>
          <cell r="D1078" t="str">
            <v>8410301</v>
          </cell>
          <cell r="E1078">
            <v>0</v>
          </cell>
          <cell r="F1078">
            <v>0</v>
          </cell>
          <cell r="G1078">
            <v>0</v>
          </cell>
          <cell r="H1078">
            <v>0</v>
          </cell>
          <cell r="I1078">
            <v>0</v>
          </cell>
          <cell r="J1078">
            <v>0</v>
          </cell>
          <cell r="K1078">
            <v>0</v>
          </cell>
          <cell r="L1078">
            <v>0</v>
          </cell>
          <cell r="M1078">
            <v>0</v>
          </cell>
          <cell r="N1078">
            <v>0</v>
          </cell>
          <cell r="O1078">
            <v>0</v>
          </cell>
          <cell r="P1078">
            <v>0</v>
          </cell>
          <cell r="Q1078">
            <v>0</v>
          </cell>
          <cell r="R1078">
            <v>0</v>
          </cell>
          <cell r="S1078">
            <v>0</v>
          </cell>
          <cell r="T1078">
            <v>0</v>
          </cell>
          <cell r="U1078">
            <v>0</v>
          </cell>
          <cell r="V1078">
            <v>0</v>
          </cell>
          <cell r="W1078">
            <v>0</v>
          </cell>
          <cell r="X1078">
            <v>0</v>
          </cell>
          <cell r="Y1078">
            <v>0</v>
          </cell>
          <cell r="Z1078">
            <v>0</v>
          </cell>
          <cell r="AA1078">
            <v>0</v>
          </cell>
          <cell r="AB1078">
            <v>0</v>
          </cell>
          <cell r="AC1078">
            <v>0</v>
          </cell>
          <cell r="AD1078">
            <v>0</v>
          </cell>
          <cell r="AE1078">
            <v>0</v>
          </cell>
          <cell r="AF1078">
            <v>0</v>
          </cell>
          <cell r="AG1078">
            <v>0</v>
          </cell>
          <cell r="AH1078">
            <v>0</v>
          </cell>
          <cell r="AI1078">
            <v>0</v>
          </cell>
          <cell r="AJ1078">
            <v>0</v>
          </cell>
          <cell r="AK1078">
            <v>0</v>
          </cell>
          <cell r="AL1078">
            <v>0</v>
          </cell>
          <cell r="AM1078">
            <v>0</v>
          </cell>
          <cell r="AN1078">
            <v>0</v>
          </cell>
          <cell r="AO1078">
            <v>0</v>
          </cell>
          <cell r="AP1078">
            <v>0</v>
          </cell>
          <cell r="AQ1078">
            <v>0</v>
          </cell>
          <cell r="AR1078">
            <v>0</v>
          </cell>
          <cell r="AS1078">
            <v>0</v>
          </cell>
          <cell r="AT1078">
            <v>0</v>
          </cell>
          <cell r="AU1078">
            <v>0</v>
          </cell>
          <cell r="AV1078">
            <v>0</v>
          </cell>
          <cell r="AW1078">
            <v>0</v>
          </cell>
          <cell r="AX1078">
            <v>0</v>
          </cell>
          <cell r="AY1078">
            <v>0</v>
          </cell>
          <cell r="AZ1078">
            <v>0</v>
          </cell>
          <cell r="BA1078" t="str">
            <v>EMPRE</v>
          </cell>
        </row>
        <row r="1079">
          <cell r="A1079" t="str">
            <v>300</v>
          </cell>
          <cell r="B1079" t="str">
            <v>Ingresos por Intereses</v>
          </cell>
          <cell r="C1079">
            <v>0</v>
          </cell>
          <cell r="D1079" t="str">
            <v>8410301</v>
          </cell>
          <cell r="E1079">
            <v>0</v>
          </cell>
          <cell r="F1079">
            <v>0</v>
          </cell>
          <cell r="G1079">
            <v>0</v>
          </cell>
          <cell r="H1079">
            <v>0</v>
          </cell>
          <cell r="I1079">
            <v>0</v>
          </cell>
          <cell r="J1079">
            <v>0</v>
          </cell>
          <cell r="K1079">
            <v>0</v>
          </cell>
          <cell r="L1079">
            <v>0</v>
          </cell>
          <cell r="M1079">
            <v>0</v>
          </cell>
          <cell r="N1079">
            <v>0</v>
          </cell>
          <cell r="O1079">
            <v>0</v>
          </cell>
          <cell r="P1079">
            <v>0</v>
          </cell>
          <cell r="Q1079">
            <v>0</v>
          </cell>
          <cell r="R1079">
            <v>0</v>
          </cell>
          <cell r="S1079">
            <v>0</v>
          </cell>
          <cell r="T1079">
            <v>0</v>
          </cell>
          <cell r="U1079">
            <v>0</v>
          </cell>
          <cell r="V1079">
            <v>0</v>
          </cell>
          <cell r="W1079">
            <v>0</v>
          </cell>
          <cell r="X1079">
            <v>0</v>
          </cell>
          <cell r="Y1079">
            <v>0</v>
          </cell>
          <cell r="Z1079">
            <v>0</v>
          </cell>
          <cell r="AA1079">
            <v>0</v>
          </cell>
          <cell r="AB1079">
            <v>0</v>
          </cell>
          <cell r="AC1079">
            <v>0</v>
          </cell>
          <cell r="AD1079">
            <v>0</v>
          </cell>
          <cell r="AE1079">
            <v>0</v>
          </cell>
          <cell r="AF1079">
            <v>0</v>
          </cell>
          <cell r="AG1079">
            <v>0</v>
          </cell>
          <cell r="AH1079">
            <v>0</v>
          </cell>
          <cell r="AI1079">
            <v>0</v>
          </cell>
          <cell r="AJ1079">
            <v>0</v>
          </cell>
          <cell r="AK1079">
            <v>0</v>
          </cell>
          <cell r="AL1079">
            <v>0</v>
          </cell>
          <cell r="AM1079">
            <v>0</v>
          </cell>
          <cell r="AN1079">
            <v>0</v>
          </cell>
          <cell r="AO1079">
            <v>0</v>
          </cell>
          <cell r="AP1079">
            <v>0</v>
          </cell>
          <cell r="AQ1079">
            <v>0</v>
          </cell>
          <cell r="AR1079">
            <v>0</v>
          </cell>
          <cell r="AS1079">
            <v>0</v>
          </cell>
          <cell r="AT1079">
            <v>0</v>
          </cell>
          <cell r="AU1079">
            <v>0</v>
          </cell>
          <cell r="AV1079">
            <v>0</v>
          </cell>
          <cell r="AW1079">
            <v>0</v>
          </cell>
          <cell r="AX1079">
            <v>0</v>
          </cell>
          <cell r="AY1079">
            <v>0</v>
          </cell>
          <cell r="AZ1079">
            <v>0</v>
          </cell>
          <cell r="BA1079" t="str">
            <v>TDATA</v>
          </cell>
        </row>
        <row r="1080">
          <cell r="A1080" t="str">
            <v>300</v>
          </cell>
          <cell r="B1080" t="str">
            <v>Ingresos por Intereses</v>
          </cell>
          <cell r="C1080">
            <v>0</v>
          </cell>
          <cell r="D1080" t="str">
            <v>8410400</v>
          </cell>
          <cell r="E1080">
            <v>0</v>
          </cell>
          <cell r="F1080">
            <v>0</v>
          </cell>
          <cell r="G1080">
            <v>0</v>
          </cell>
          <cell r="H1080">
            <v>0</v>
          </cell>
          <cell r="I1080">
            <v>0</v>
          </cell>
          <cell r="J1080">
            <v>0</v>
          </cell>
          <cell r="K1080">
            <v>0</v>
          </cell>
          <cell r="L1080">
            <v>0</v>
          </cell>
          <cell r="M1080">
            <v>0</v>
          </cell>
          <cell r="N1080">
            <v>0</v>
          </cell>
          <cell r="O1080">
            <v>0</v>
          </cell>
          <cell r="P1080">
            <v>0</v>
          </cell>
          <cell r="Q1080">
            <v>0</v>
          </cell>
          <cell r="R1080">
            <v>0</v>
          </cell>
          <cell r="S1080">
            <v>0</v>
          </cell>
          <cell r="T1080">
            <v>0</v>
          </cell>
          <cell r="U1080">
            <v>0</v>
          </cell>
          <cell r="V1080">
            <v>0</v>
          </cell>
          <cell r="W1080">
            <v>0</v>
          </cell>
          <cell r="X1080">
            <v>0</v>
          </cell>
          <cell r="Y1080">
            <v>0</v>
          </cell>
          <cell r="Z1080">
            <v>0</v>
          </cell>
          <cell r="AA1080">
            <v>0</v>
          </cell>
          <cell r="AB1080">
            <v>0</v>
          </cell>
          <cell r="AC1080">
            <v>0</v>
          </cell>
          <cell r="AD1080">
            <v>0</v>
          </cell>
          <cell r="AE1080">
            <v>0</v>
          </cell>
          <cell r="AF1080">
            <v>0</v>
          </cell>
          <cell r="AG1080">
            <v>0</v>
          </cell>
          <cell r="AH1080">
            <v>0</v>
          </cell>
          <cell r="AI1080">
            <v>0</v>
          </cell>
          <cell r="AJ1080">
            <v>0</v>
          </cell>
          <cell r="AK1080">
            <v>0</v>
          </cell>
          <cell r="AL1080">
            <v>0</v>
          </cell>
          <cell r="AM1080">
            <v>0</v>
          </cell>
          <cell r="AN1080">
            <v>0</v>
          </cell>
          <cell r="AO1080">
            <v>0</v>
          </cell>
          <cell r="AP1080">
            <v>0</v>
          </cell>
          <cell r="AQ1080">
            <v>0</v>
          </cell>
          <cell r="AR1080">
            <v>0</v>
          </cell>
          <cell r="AS1080">
            <v>0</v>
          </cell>
          <cell r="AT1080">
            <v>0</v>
          </cell>
          <cell r="AU1080">
            <v>0</v>
          </cell>
          <cell r="AV1080">
            <v>0</v>
          </cell>
          <cell r="AW1080">
            <v>0</v>
          </cell>
          <cell r="AX1080">
            <v>0</v>
          </cell>
          <cell r="AY1080">
            <v>0</v>
          </cell>
          <cell r="AZ1080">
            <v>0</v>
          </cell>
          <cell r="BA1080" t="str">
            <v>EMPRE</v>
          </cell>
        </row>
        <row r="1081">
          <cell r="A1081" t="str">
            <v>300</v>
          </cell>
          <cell r="B1081" t="str">
            <v>Ingresos por Intereses</v>
          </cell>
          <cell r="C1081">
            <v>0</v>
          </cell>
          <cell r="D1081" t="str">
            <v>8410400</v>
          </cell>
          <cell r="E1081">
            <v>0</v>
          </cell>
          <cell r="F1081">
            <v>0</v>
          </cell>
          <cell r="G1081">
            <v>0</v>
          </cell>
          <cell r="H1081">
            <v>0</v>
          </cell>
          <cell r="I1081">
            <v>0</v>
          </cell>
          <cell r="J1081">
            <v>0</v>
          </cell>
          <cell r="K1081">
            <v>0</v>
          </cell>
          <cell r="L1081">
            <v>0</v>
          </cell>
          <cell r="M1081">
            <v>0</v>
          </cell>
          <cell r="N1081">
            <v>0</v>
          </cell>
          <cell r="O1081">
            <v>0</v>
          </cell>
          <cell r="P1081">
            <v>0</v>
          </cell>
          <cell r="Q1081">
            <v>0</v>
          </cell>
          <cell r="R1081">
            <v>0</v>
          </cell>
          <cell r="S1081">
            <v>0</v>
          </cell>
          <cell r="T1081">
            <v>0</v>
          </cell>
          <cell r="U1081">
            <v>0</v>
          </cell>
          <cell r="V1081">
            <v>0</v>
          </cell>
          <cell r="W1081">
            <v>0</v>
          </cell>
          <cell r="X1081">
            <v>0</v>
          </cell>
          <cell r="Y1081">
            <v>0</v>
          </cell>
          <cell r="Z1081">
            <v>0</v>
          </cell>
          <cell r="AA1081">
            <v>0</v>
          </cell>
          <cell r="AB1081">
            <v>0</v>
          </cell>
          <cell r="AC1081">
            <v>0</v>
          </cell>
          <cell r="AD1081">
            <v>0</v>
          </cell>
          <cell r="AE1081">
            <v>0</v>
          </cell>
          <cell r="AF1081">
            <v>0</v>
          </cell>
          <cell r="AG1081">
            <v>0</v>
          </cell>
          <cell r="AH1081">
            <v>0</v>
          </cell>
          <cell r="AI1081">
            <v>0</v>
          </cell>
          <cell r="AJ1081">
            <v>0</v>
          </cell>
          <cell r="AK1081">
            <v>0</v>
          </cell>
          <cell r="AL1081">
            <v>0</v>
          </cell>
          <cell r="AM1081">
            <v>0</v>
          </cell>
          <cell r="AN1081">
            <v>0</v>
          </cell>
          <cell r="AO1081">
            <v>0</v>
          </cell>
          <cell r="AP1081">
            <v>0</v>
          </cell>
          <cell r="AQ1081">
            <v>0</v>
          </cell>
          <cell r="AR1081">
            <v>0</v>
          </cell>
          <cell r="AS1081">
            <v>0</v>
          </cell>
          <cell r="AT1081">
            <v>0</v>
          </cell>
          <cell r="AU1081">
            <v>0</v>
          </cell>
          <cell r="AV1081">
            <v>0</v>
          </cell>
          <cell r="AW1081">
            <v>0</v>
          </cell>
          <cell r="AX1081">
            <v>0</v>
          </cell>
          <cell r="AY1081">
            <v>0</v>
          </cell>
          <cell r="AZ1081">
            <v>0</v>
          </cell>
          <cell r="BA1081" t="str">
            <v>TDATA</v>
          </cell>
        </row>
        <row r="1082">
          <cell r="A1082" t="str">
            <v>300</v>
          </cell>
          <cell r="B1082" t="str">
            <v>Ingresos por Intereses</v>
          </cell>
          <cell r="C1082">
            <v>0</v>
          </cell>
          <cell r="D1082" t="str">
            <v>8410500</v>
          </cell>
          <cell r="E1082">
            <v>0</v>
          </cell>
          <cell r="F1082">
            <v>0</v>
          </cell>
          <cell r="G1082">
            <v>0</v>
          </cell>
          <cell r="H1082">
            <v>0</v>
          </cell>
          <cell r="I1082">
            <v>0</v>
          </cell>
          <cell r="J1082">
            <v>0</v>
          </cell>
          <cell r="K1082">
            <v>0</v>
          </cell>
          <cell r="L1082">
            <v>0</v>
          </cell>
          <cell r="M1082">
            <v>0</v>
          </cell>
          <cell r="N1082">
            <v>0</v>
          </cell>
          <cell r="O1082">
            <v>0</v>
          </cell>
          <cell r="P1082">
            <v>0</v>
          </cell>
          <cell r="Q1082">
            <v>0</v>
          </cell>
          <cell r="R1082">
            <v>0</v>
          </cell>
          <cell r="S1082">
            <v>0</v>
          </cell>
          <cell r="T1082">
            <v>0</v>
          </cell>
          <cell r="U1082">
            <v>0</v>
          </cell>
          <cell r="V1082">
            <v>0</v>
          </cell>
          <cell r="W1082">
            <v>0</v>
          </cell>
          <cell r="X1082">
            <v>0</v>
          </cell>
          <cell r="Y1082">
            <v>0</v>
          </cell>
          <cell r="Z1082">
            <v>0</v>
          </cell>
          <cell r="AA1082">
            <v>0</v>
          </cell>
          <cell r="AB1082">
            <v>0</v>
          </cell>
          <cell r="AC1082">
            <v>0</v>
          </cell>
          <cell r="AD1082">
            <v>0</v>
          </cell>
          <cell r="AE1082">
            <v>0</v>
          </cell>
          <cell r="AF1082">
            <v>0</v>
          </cell>
          <cell r="AG1082">
            <v>0</v>
          </cell>
          <cell r="AH1082">
            <v>0</v>
          </cell>
          <cell r="AI1082">
            <v>0</v>
          </cell>
          <cell r="AJ1082">
            <v>0</v>
          </cell>
          <cell r="AK1082">
            <v>0</v>
          </cell>
          <cell r="AL1082">
            <v>0</v>
          </cell>
          <cell r="AM1082">
            <v>0</v>
          </cell>
          <cell r="AN1082">
            <v>0</v>
          </cell>
          <cell r="AO1082">
            <v>0</v>
          </cell>
          <cell r="AP1082">
            <v>0</v>
          </cell>
          <cell r="AQ1082">
            <v>0</v>
          </cell>
          <cell r="AR1082">
            <v>0</v>
          </cell>
          <cell r="AS1082">
            <v>0</v>
          </cell>
          <cell r="AT1082">
            <v>0</v>
          </cell>
          <cell r="AU1082">
            <v>0</v>
          </cell>
          <cell r="AV1082">
            <v>0</v>
          </cell>
          <cell r="AW1082">
            <v>0</v>
          </cell>
          <cell r="AX1082">
            <v>0</v>
          </cell>
          <cell r="AY1082">
            <v>0</v>
          </cell>
          <cell r="AZ1082">
            <v>0</v>
          </cell>
          <cell r="BA1082" t="str">
            <v>EMPRE</v>
          </cell>
        </row>
        <row r="1083">
          <cell r="A1083" t="str">
            <v>300</v>
          </cell>
          <cell r="B1083" t="str">
            <v>Ingresos por Intereses</v>
          </cell>
          <cell r="C1083">
            <v>0</v>
          </cell>
          <cell r="D1083" t="str">
            <v>8410500</v>
          </cell>
          <cell r="E1083">
            <v>0</v>
          </cell>
          <cell r="F1083">
            <v>0</v>
          </cell>
          <cell r="G1083">
            <v>0</v>
          </cell>
          <cell r="H1083">
            <v>0</v>
          </cell>
          <cell r="I1083">
            <v>0</v>
          </cell>
          <cell r="J1083">
            <v>0</v>
          </cell>
          <cell r="K1083">
            <v>0</v>
          </cell>
          <cell r="L1083">
            <v>0</v>
          </cell>
          <cell r="M1083">
            <v>0</v>
          </cell>
          <cell r="N1083">
            <v>0</v>
          </cell>
          <cell r="O1083">
            <v>0</v>
          </cell>
          <cell r="P1083">
            <v>0</v>
          </cell>
          <cell r="Q1083">
            <v>0</v>
          </cell>
          <cell r="R1083">
            <v>0</v>
          </cell>
          <cell r="S1083">
            <v>0</v>
          </cell>
          <cell r="T1083">
            <v>0</v>
          </cell>
          <cell r="U1083">
            <v>0</v>
          </cell>
          <cell r="V1083">
            <v>0</v>
          </cell>
          <cell r="W1083">
            <v>0</v>
          </cell>
          <cell r="X1083">
            <v>0</v>
          </cell>
          <cell r="Y1083">
            <v>0</v>
          </cell>
          <cell r="Z1083">
            <v>0</v>
          </cell>
          <cell r="AA1083">
            <v>0</v>
          </cell>
          <cell r="AB1083">
            <v>0</v>
          </cell>
          <cell r="AC1083">
            <v>0</v>
          </cell>
          <cell r="AD1083">
            <v>0</v>
          </cell>
          <cell r="AE1083">
            <v>0</v>
          </cell>
          <cell r="AF1083">
            <v>0</v>
          </cell>
          <cell r="AG1083">
            <v>0</v>
          </cell>
          <cell r="AH1083">
            <v>0</v>
          </cell>
          <cell r="AI1083">
            <v>0</v>
          </cell>
          <cell r="AJ1083">
            <v>0</v>
          </cell>
          <cell r="AK1083">
            <v>0</v>
          </cell>
          <cell r="AL1083">
            <v>0</v>
          </cell>
          <cell r="AM1083">
            <v>0</v>
          </cell>
          <cell r="AN1083">
            <v>0</v>
          </cell>
          <cell r="AO1083">
            <v>0</v>
          </cell>
          <cell r="AP1083">
            <v>0</v>
          </cell>
          <cell r="AQ1083">
            <v>0</v>
          </cell>
          <cell r="AR1083">
            <v>0</v>
          </cell>
          <cell r="AS1083">
            <v>0</v>
          </cell>
          <cell r="AT1083">
            <v>0</v>
          </cell>
          <cell r="AU1083">
            <v>0</v>
          </cell>
          <cell r="AV1083">
            <v>0</v>
          </cell>
          <cell r="AW1083">
            <v>0</v>
          </cell>
          <cell r="AX1083">
            <v>0</v>
          </cell>
          <cell r="AY1083">
            <v>0</v>
          </cell>
          <cell r="AZ1083">
            <v>0</v>
          </cell>
          <cell r="BA1083" t="str">
            <v>TDATA</v>
          </cell>
        </row>
        <row r="1084">
          <cell r="A1084" t="str">
            <v>300</v>
          </cell>
          <cell r="B1084" t="str">
            <v>Ingresos por Intereses</v>
          </cell>
          <cell r="C1084">
            <v>0</v>
          </cell>
          <cell r="D1084" t="str">
            <v>8410900</v>
          </cell>
          <cell r="E1084">
            <v>0</v>
          </cell>
          <cell r="F1084">
            <v>0</v>
          </cell>
          <cell r="G1084">
            <v>0</v>
          </cell>
          <cell r="H1084">
            <v>0</v>
          </cell>
          <cell r="I1084">
            <v>0</v>
          </cell>
          <cell r="J1084">
            <v>0</v>
          </cell>
          <cell r="K1084">
            <v>0</v>
          </cell>
          <cell r="L1084">
            <v>0</v>
          </cell>
          <cell r="M1084">
            <v>0</v>
          </cell>
          <cell r="N1084">
            <v>0</v>
          </cell>
          <cell r="O1084">
            <v>0</v>
          </cell>
          <cell r="P1084">
            <v>0</v>
          </cell>
          <cell r="Q1084">
            <v>0</v>
          </cell>
          <cell r="R1084">
            <v>0</v>
          </cell>
          <cell r="S1084">
            <v>0</v>
          </cell>
          <cell r="T1084">
            <v>0</v>
          </cell>
          <cell r="U1084">
            <v>0</v>
          </cell>
          <cell r="V1084">
            <v>0</v>
          </cell>
          <cell r="W1084">
            <v>0</v>
          </cell>
          <cell r="X1084">
            <v>0</v>
          </cell>
          <cell r="Y1084">
            <v>0</v>
          </cell>
          <cell r="Z1084">
            <v>0</v>
          </cell>
          <cell r="AA1084">
            <v>0</v>
          </cell>
          <cell r="AB1084">
            <v>0</v>
          </cell>
          <cell r="AC1084">
            <v>0</v>
          </cell>
          <cell r="AD1084">
            <v>0</v>
          </cell>
          <cell r="AE1084">
            <v>0</v>
          </cell>
          <cell r="AF1084">
            <v>0</v>
          </cell>
          <cell r="AG1084">
            <v>0</v>
          </cell>
          <cell r="AH1084">
            <v>0</v>
          </cell>
          <cell r="AI1084">
            <v>0</v>
          </cell>
          <cell r="AJ1084">
            <v>0</v>
          </cell>
          <cell r="AK1084">
            <v>0</v>
          </cell>
          <cell r="AL1084">
            <v>0</v>
          </cell>
          <cell r="AM1084">
            <v>0</v>
          </cell>
          <cell r="AN1084">
            <v>0</v>
          </cell>
          <cell r="AO1084">
            <v>0</v>
          </cell>
          <cell r="AP1084">
            <v>0</v>
          </cell>
          <cell r="AQ1084">
            <v>0</v>
          </cell>
          <cell r="AR1084">
            <v>0</v>
          </cell>
          <cell r="AS1084">
            <v>0</v>
          </cell>
          <cell r="AT1084">
            <v>0</v>
          </cell>
          <cell r="AU1084">
            <v>0</v>
          </cell>
          <cell r="AV1084">
            <v>0</v>
          </cell>
          <cell r="AW1084">
            <v>0</v>
          </cell>
          <cell r="AX1084">
            <v>0</v>
          </cell>
          <cell r="AY1084">
            <v>0</v>
          </cell>
          <cell r="AZ1084">
            <v>0</v>
          </cell>
          <cell r="BA1084" t="str">
            <v>EMPRE</v>
          </cell>
        </row>
        <row r="1085">
          <cell r="A1085" t="str">
            <v>300</v>
          </cell>
          <cell r="B1085" t="str">
            <v>Ingresos por Intereses</v>
          </cell>
          <cell r="C1085">
            <v>0</v>
          </cell>
          <cell r="D1085" t="str">
            <v>8410900</v>
          </cell>
          <cell r="E1085">
            <v>0</v>
          </cell>
          <cell r="F1085">
            <v>0</v>
          </cell>
          <cell r="G1085">
            <v>0</v>
          </cell>
          <cell r="H1085">
            <v>0</v>
          </cell>
          <cell r="I1085">
            <v>0</v>
          </cell>
          <cell r="J1085">
            <v>0</v>
          </cell>
          <cell r="K1085">
            <v>0</v>
          </cell>
          <cell r="L1085">
            <v>0</v>
          </cell>
          <cell r="M1085">
            <v>0</v>
          </cell>
          <cell r="N1085">
            <v>0</v>
          </cell>
          <cell r="O1085">
            <v>0</v>
          </cell>
          <cell r="P1085">
            <v>0</v>
          </cell>
          <cell r="Q1085">
            <v>0</v>
          </cell>
          <cell r="R1085">
            <v>0</v>
          </cell>
          <cell r="S1085">
            <v>0</v>
          </cell>
          <cell r="T1085">
            <v>0</v>
          </cell>
          <cell r="U1085">
            <v>0</v>
          </cell>
          <cell r="V1085">
            <v>0</v>
          </cell>
          <cell r="W1085">
            <v>0</v>
          </cell>
          <cell r="X1085">
            <v>0</v>
          </cell>
          <cell r="Y1085">
            <v>0</v>
          </cell>
          <cell r="Z1085">
            <v>0</v>
          </cell>
          <cell r="AA1085">
            <v>0</v>
          </cell>
          <cell r="AB1085">
            <v>0</v>
          </cell>
          <cell r="AC1085">
            <v>0</v>
          </cell>
          <cell r="AD1085">
            <v>0</v>
          </cell>
          <cell r="AE1085">
            <v>0</v>
          </cell>
          <cell r="AF1085">
            <v>0</v>
          </cell>
          <cell r="AG1085">
            <v>0</v>
          </cell>
          <cell r="AH1085">
            <v>0</v>
          </cell>
          <cell r="AI1085">
            <v>0</v>
          </cell>
          <cell r="AJ1085">
            <v>0</v>
          </cell>
          <cell r="AK1085">
            <v>0</v>
          </cell>
          <cell r="AL1085">
            <v>0</v>
          </cell>
          <cell r="AM1085">
            <v>0</v>
          </cell>
          <cell r="AN1085">
            <v>0</v>
          </cell>
          <cell r="AO1085">
            <v>0</v>
          </cell>
          <cell r="AP1085">
            <v>0</v>
          </cell>
          <cell r="AQ1085">
            <v>0</v>
          </cell>
          <cell r="AR1085">
            <v>0</v>
          </cell>
          <cell r="AS1085">
            <v>0</v>
          </cell>
          <cell r="AT1085">
            <v>0</v>
          </cell>
          <cell r="AU1085">
            <v>0</v>
          </cell>
          <cell r="AV1085">
            <v>0</v>
          </cell>
          <cell r="AW1085">
            <v>0</v>
          </cell>
          <cell r="AX1085">
            <v>0</v>
          </cell>
          <cell r="AY1085">
            <v>0</v>
          </cell>
          <cell r="AZ1085">
            <v>0</v>
          </cell>
          <cell r="BA1085" t="str">
            <v>TDATA</v>
          </cell>
        </row>
        <row r="1086">
          <cell r="A1086" t="str">
            <v>300</v>
          </cell>
          <cell r="B1086" t="str">
            <v>Ingresos por Intereses</v>
          </cell>
          <cell r="C1086">
            <v>0</v>
          </cell>
          <cell r="D1086" t="str">
            <v>8411000</v>
          </cell>
          <cell r="E1086">
            <v>-4416594</v>
          </cell>
          <cell r="F1086">
            <v>-295512</v>
          </cell>
          <cell r="G1086">
            <v>0</v>
          </cell>
          <cell r="H1086">
            <v>0</v>
          </cell>
          <cell r="I1086">
            <v>0</v>
          </cell>
          <cell r="J1086">
            <v>0</v>
          </cell>
          <cell r="K1086">
            <v>0</v>
          </cell>
          <cell r="L1086">
            <v>0</v>
          </cell>
          <cell r="M1086">
            <v>0</v>
          </cell>
          <cell r="N1086">
            <v>0</v>
          </cell>
          <cell r="O1086">
            <v>0</v>
          </cell>
          <cell r="P1086">
            <v>0</v>
          </cell>
          <cell r="Q1086">
            <v>0</v>
          </cell>
          <cell r="R1086">
            <v>0</v>
          </cell>
          <cell r="S1086">
            <v>0</v>
          </cell>
          <cell r="T1086">
            <v>0</v>
          </cell>
          <cell r="U1086">
            <v>0</v>
          </cell>
          <cell r="V1086">
            <v>0</v>
          </cell>
          <cell r="W1086">
            <v>0</v>
          </cell>
          <cell r="X1086">
            <v>0</v>
          </cell>
          <cell r="Y1086">
            <v>0</v>
          </cell>
          <cell r="Z1086">
            <v>0</v>
          </cell>
          <cell r="AA1086">
            <v>0</v>
          </cell>
          <cell r="AB1086">
            <v>0</v>
          </cell>
          <cell r="AC1086">
            <v>0</v>
          </cell>
          <cell r="AD1086">
            <v>0</v>
          </cell>
          <cell r="AE1086">
            <v>0</v>
          </cell>
          <cell r="AF1086">
            <v>0</v>
          </cell>
          <cell r="AG1086">
            <v>0</v>
          </cell>
          <cell r="AH1086">
            <v>0</v>
          </cell>
          <cell r="AI1086">
            <v>0</v>
          </cell>
          <cell r="AJ1086">
            <v>0</v>
          </cell>
          <cell r="AK1086">
            <v>0</v>
          </cell>
          <cell r="AL1086">
            <v>0</v>
          </cell>
          <cell r="AM1086">
            <v>0</v>
          </cell>
          <cell r="AN1086">
            <v>0</v>
          </cell>
          <cell r="AO1086">
            <v>0</v>
          </cell>
          <cell r="AP1086">
            <v>0</v>
          </cell>
          <cell r="AQ1086">
            <v>0</v>
          </cell>
          <cell r="AR1086">
            <v>0</v>
          </cell>
          <cell r="AS1086">
            <v>0</v>
          </cell>
          <cell r="AT1086">
            <v>0</v>
          </cell>
          <cell r="AU1086">
            <v>0</v>
          </cell>
          <cell r="AV1086">
            <v>0</v>
          </cell>
          <cell r="AW1086">
            <v>0</v>
          </cell>
          <cell r="AX1086">
            <v>0</v>
          </cell>
          <cell r="AY1086">
            <v>0</v>
          </cell>
          <cell r="AZ1086">
            <v>0</v>
          </cell>
          <cell r="BA1086" t="str">
            <v>EMPRE</v>
          </cell>
        </row>
        <row r="1087">
          <cell r="A1087" t="str">
            <v>300</v>
          </cell>
          <cell r="B1087" t="str">
            <v>Ingresos por Intereses</v>
          </cell>
          <cell r="C1087">
            <v>0</v>
          </cell>
          <cell r="D1087" t="str">
            <v>8411000</v>
          </cell>
          <cell r="E1087">
            <v>0</v>
          </cell>
          <cell r="F1087">
            <v>0</v>
          </cell>
          <cell r="G1087">
            <v>0</v>
          </cell>
          <cell r="H1087">
            <v>0</v>
          </cell>
          <cell r="I1087">
            <v>0</v>
          </cell>
          <cell r="J1087">
            <v>0</v>
          </cell>
          <cell r="K1087">
            <v>0</v>
          </cell>
          <cell r="L1087">
            <v>0</v>
          </cell>
          <cell r="M1087">
            <v>0</v>
          </cell>
          <cell r="N1087">
            <v>0</v>
          </cell>
          <cell r="O1087">
            <v>0</v>
          </cell>
          <cell r="P1087">
            <v>0</v>
          </cell>
          <cell r="Q1087">
            <v>0</v>
          </cell>
          <cell r="R1087">
            <v>0</v>
          </cell>
          <cell r="S1087">
            <v>0</v>
          </cell>
          <cell r="T1087">
            <v>0</v>
          </cell>
          <cell r="U1087">
            <v>0</v>
          </cell>
          <cell r="V1087">
            <v>0</v>
          </cell>
          <cell r="W1087">
            <v>0</v>
          </cell>
          <cell r="X1087">
            <v>0</v>
          </cell>
          <cell r="Y1087">
            <v>0</v>
          </cell>
          <cell r="Z1087">
            <v>0</v>
          </cell>
          <cell r="AA1087">
            <v>0</v>
          </cell>
          <cell r="AB1087">
            <v>0</v>
          </cell>
          <cell r="AC1087">
            <v>0</v>
          </cell>
          <cell r="AD1087">
            <v>0</v>
          </cell>
          <cell r="AE1087">
            <v>0</v>
          </cell>
          <cell r="AF1087">
            <v>0</v>
          </cell>
          <cell r="AG1087">
            <v>0</v>
          </cell>
          <cell r="AH1087">
            <v>0</v>
          </cell>
          <cell r="AI1087">
            <v>0</v>
          </cell>
          <cell r="AJ1087">
            <v>0</v>
          </cell>
          <cell r="AK1087">
            <v>0</v>
          </cell>
          <cell r="AL1087">
            <v>0</v>
          </cell>
          <cell r="AM1087">
            <v>0</v>
          </cell>
          <cell r="AN1087">
            <v>0</v>
          </cell>
          <cell r="AO1087">
            <v>0</v>
          </cell>
          <cell r="AP1087">
            <v>0</v>
          </cell>
          <cell r="AQ1087">
            <v>0</v>
          </cell>
          <cell r="AR1087">
            <v>0</v>
          </cell>
          <cell r="AS1087">
            <v>0</v>
          </cell>
          <cell r="AT1087">
            <v>0</v>
          </cell>
          <cell r="AU1087">
            <v>0</v>
          </cell>
          <cell r="AV1087">
            <v>0</v>
          </cell>
          <cell r="AW1087">
            <v>0</v>
          </cell>
          <cell r="AX1087">
            <v>0</v>
          </cell>
          <cell r="AY1087">
            <v>0</v>
          </cell>
          <cell r="AZ1087">
            <v>0</v>
          </cell>
          <cell r="BA1087" t="str">
            <v>TDATA</v>
          </cell>
        </row>
        <row r="1088">
          <cell r="A1088" t="str">
            <v>300</v>
          </cell>
          <cell r="B1088" t="str">
            <v>Ingresos por Intereses</v>
          </cell>
          <cell r="C1088">
            <v>0</v>
          </cell>
          <cell r="D1088" t="str">
            <v>8471050</v>
          </cell>
          <cell r="E1088">
            <v>0</v>
          </cell>
          <cell r="F1088">
            <v>0</v>
          </cell>
          <cell r="G1088">
            <v>0</v>
          </cell>
          <cell r="H1088">
            <v>0</v>
          </cell>
          <cell r="I1088">
            <v>0</v>
          </cell>
          <cell r="J1088">
            <v>0</v>
          </cell>
          <cell r="K1088">
            <v>0</v>
          </cell>
          <cell r="L1088">
            <v>0</v>
          </cell>
          <cell r="M1088">
            <v>0</v>
          </cell>
          <cell r="N1088">
            <v>0</v>
          </cell>
          <cell r="O1088">
            <v>0</v>
          </cell>
          <cell r="P1088">
            <v>0</v>
          </cell>
          <cell r="Q1088">
            <v>0</v>
          </cell>
          <cell r="R1088">
            <v>0</v>
          </cell>
          <cell r="S1088">
            <v>0</v>
          </cell>
          <cell r="T1088">
            <v>0</v>
          </cell>
          <cell r="U1088">
            <v>0</v>
          </cell>
          <cell r="V1088">
            <v>0</v>
          </cell>
          <cell r="W1088">
            <v>0</v>
          </cell>
          <cell r="X1088">
            <v>0</v>
          </cell>
          <cell r="Y1088">
            <v>0</v>
          </cell>
          <cell r="Z1088">
            <v>0</v>
          </cell>
          <cell r="AA1088">
            <v>0</v>
          </cell>
          <cell r="AB1088">
            <v>0</v>
          </cell>
          <cell r="AC1088">
            <v>0</v>
          </cell>
          <cell r="AD1088">
            <v>0</v>
          </cell>
          <cell r="AE1088">
            <v>0</v>
          </cell>
          <cell r="AF1088">
            <v>0</v>
          </cell>
          <cell r="AG1088">
            <v>0</v>
          </cell>
          <cell r="AH1088">
            <v>0</v>
          </cell>
          <cell r="AI1088">
            <v>0</v>
          </cell>
          <cell r="AJ1088">
            <v>0</v>
          </cell>
          <cell r="AK1088">
            <v>0</v>
          </cell>
          <cell r="AL1088">
            <v>0</v>
          </cell>
          <cell r="AM1088">
            <v>0</v>
          </cell>
          <cell r="AN1088">
            <v>0</v>
          </cell>
          <cell r="AO1088">
            <v>17942884</v>
          </cell>
          <cell r="AP1088">
            <v>37689154</v>
          </cell>
          <cell r="AQ1088">
            <v>20846282</v>
          </cell>
          <cell r="AR1088">
            <v>4096848</v>
          </cell>
          <cell r="AS1088">
            <v>0</v>
          </cell>
          <cell r="AT1088">
            <v>0</v>
          </cell>
          <cell r="AU1088">
            <v>-80575168</v>
          </cell>
          <cell r="AV1088">
            <v>80575168</v>
          </cell>
          <cell r="AW1088">
            <v>-80575168</v>
          </cell>
          <cell r="AX1088">
            <v>80575168</v>
          </cell>
          <cell r="AY1088">
            <v>0</v>
          </cell>
          <cell r="AZ1088">
            <v>0</v>
          </cell>
          <cell r="BA1088" t="str">
            <v>TDATA</v>
          </cell>
        </row>
        <row r="1089">
          <cell r="A1089" t="str">
            <v>300</v>
          </cell>
          <cell r="B1089" t="str">
            <v>Ingresos por Intereses</v>
          </cell>
          <cell r="C1089">
            <v>0</v>
          </cell>
          <cell r="D1089" t="str">
            <v>8610300</v>
          </cell>
          <cell r="E1089">
            <v>0</v>
          </cell>
          <cell r="F1089">
            <v>0</v>
          </cell>
          <cell r="G1089">
            <v>0</v>
          </cell>
          <cell r="H1089">
            <v>0</v>
          </cell>
          <cell r="I1089">
            <v>0</v>
          </cell>
          <cell r="J1089">
            <v>0</v>
          </cell>
          <cell r="K1089">
            <v>0</v>
          </cell>
          <cell r="L1089">
            <v>0</v>
          </cell>
          <cell r="M1089">
            <v>0</v>
          </cell>
          <cell r="N1089">
            <v>0</v>
          </cell>
          <cell r="O1089">
            <v>0</v>
          </cell>
          <cell r="P1089">
            <v>0</v>
          </cell>
          <cell r="Q1089">
            <v>0</v>
          </cell>
          <cell r="R1089">
            <v>0</v>
          </cell>
          <cell r="S1089">
            <v>0</v>
          </cell>
          <cell r="T1089">
            <v>0</v>
          </cell>
          <cell r="U1089">
            <v>0</v>
          </cell>
          <cell r="V1089">
            <v>0</v>
          </cell>
          <cell r="W1089">
            <v>0</v>
          </cell>
          <cell r="X1089">
            <v>0</v>
          </cell>
          <cell r="Y1089">
            <v>0</v>
          </cell>
          <cell r="Z1089">
            <v>0</v>
          </cell>
          <cell r="AA1089">
            <v>0</v>
          </cell>
          <cell r="AB1089">
            <v>0</v>
          </cell>
          <cell r="AC1089">
            <v>0</v>
          </cell>
          <cell r="AD1089">
            <v>0</v>
          </cell>
          <cell r="AE1089">
            <v>0</v>
          </cell>
          <cell r="AF1089">
            <v>0</v>
          </cell>
          <cell r="AG1089">
            <v>0</v>
          </cell>
          <cell r="AH1089">
            <v>0</v>
          </cell>
          <cell r="AI1089">
            <v>0</v>
          </cell>
          <cell r="AJ1089">
            <v>0</v>
          </cell>
          <cell r="AK1089">
            <v>0</v>
          </cell>
          <cell r="AL1089">
            <v>0</v>
          </cell>
          <cell r="AM1089">
            <v>0</v>
          </cell>
          <cell r="AN1089">
            <v>0</v>
          </cell>
          <cell r="AO1089">
            <v>0</v>
          </cell>
          <cell r="AP1089">
            <v>0</v>
          </cell>
          <cell r="AQ1089">
            <v>0</v>
          </cell>
          <cell r="AR1089">
            <v>0</v>
          </cell>
          <cell r="AS1089">
            <v>0</v>
          </cell>
          <cell r="AT1089">
            <v>0</v>
          </cell>
          <cell r="AU1089">
            <v>0</v>
          </cell>
          <cell r="AV1089">
            <v>0</v>
          </cell>
          <cell r="AW1089">
            <v>0</v>
          </cell>
          <cell r="AX1089">
            <v>0</v>
          </cell>
          <cell r="AY1089">
            <v>0</v>
          </cell>
          <cell r="AZ1089">
            <v>0</v>
          </cell>
          <cell r="BA1089" t="str">
            <v>EMPRE</v>
          </cell>
        </row>
        <row r="1090">
          <cell r="A1090" t="str">
            <v>300</v>
          </cell>
          <cell r="B1090" t="str">
            <v>Ingresos por Intereses</v>
          </cell>
          <cell r="C1090">
            <v>0</v>
          </cell>
          <cell r="D1090" t="str">
            <v>8610300</v>
          </cell>
          <cell r="E1090">
            <v>0</v>
          </cell>
          <cell r="F1090">
            <v>0</v>
          </cell>
          <cell r="G1090">
            <v>0</v>
          </cell>
          <cell r="H1090">
            <v>0</v>
          </cell>
          <cell r="I1090">
            <v>0</v>
          </cell>
          <cell r="J1090">
            <v>0</v>
          </cell>
          <cell r="K1090">
            <v>0</v>
          </cell>
          <cell r="L1090">
            <v>0</v>
          </cell>
          <cell r="M1090">
            <v>0</v>
          </cell>
          <cell r="N1090">
            <v>0</v>
          </cell>
          <cell r="O1090">
            <v>0</v>
          </cell>
          <cell r="P1090">
            <v>0</v>
          </cell>
          <cell r="Q1090">
            <v>0</v>
          </cell>
          <cell r="R1090">
            <v>0</v>
          </cell>
          <cell r="S1090">
            <v>0</v>
          </cell>
          <cell r="T1090">
            <v>0</v>
          </cell>
          <cell r="U1090">
            <v>0</v>
          </cell>
          <cell r="V1090">
            <v>0</v>
          </cell>
          <cell r="W1090">
            <v>0</v>
          </cell>
          <cell r="X1090">
            <v>0</v>
          </cell>
          <cell r="Y1090">
            <v>0</v>
          </cell>
          <cell r="Z1090">
            <v>0</v>
          </cell>
          <cell r="AA1090">
            <v>0</v>
          </cell>
          <cell r="AB1090">
            <v>0</v>
          </cell>
          <cell r="AC1090">
            <v>0</v>
          </cell>
          <cell r="AD1090">
            <v>0</v>
          </cell>
          <cell r="AE1090">
            <v>0</v>
          </cell>
          <cell r="AF1090">
            <v>0</v>
          </cell>
          <cell r="AG1090">
            <v>0</v>
          </cell>
          <cell r="AH1090">
            <v>0</v>
          </cell>
          <cell r="AI1090">
            <v>0</v>
          </cell>
          <cell r="AJ1090">
            <v>0</v>
          </cell>
          <cell r="AK1090">
            <v>0</v>
          </cell>
          <cell r="AL1090">
            <v>0</v>
          </cell>
          <cell r="AM1090">
            <v>0</v>
          </cell>
          <cell r="AN1090">
            <v>0</v>
          </cell>
          <cell r="AO1090">
            <v>0</v>
          </cell>
          <cell r="AP1090">
            <v>0</v>
          </cell>
          <cell r="AQ1090">
            <v>0</v>
          </cell>
          <cell r="AR1090">
            <v>0</v>
          </cell>
          <cell r="AS1090">
            <v>0</v>
          </cell>
          <cell r="AT1090">
            <v>0</v>
          </cell>
          <cell r="AU1090">
            <v>0</v>
          </cell>
          <cell r="AV1090">
            <v>0</v>
          </cell>
          <cell r="AW1090">
            <v>0</v>
          </cell>
          <cell r="AX1090">
            <v>0</v>
          </cell>
          <cell r="AY1090">
            <v>0</v>
          </cell>
          <cell r="AZ1090">
            <v>0</v>
          </cell>
          <cell r="BA1090" t="str">
            <v>TDATA</v>
          </cell>
        </row>
        <row r="1091">
          <cell r="A1091" t="str">
            <v>300</v>
          </cell>
          <cell r="B1091" t="str">
            <v>Ingresos por Intereses</v>
          </cell>
          <cell r="C1091" t="str">
            <v>INTERESES CTA.CTE.MERCANTIL CO</v>
          </cell>
          <cell r="D1091" t="str">
            <v>8165113</v>
          </cell>
          <cell r="E1091">
            <v>0</v>
          </cell>
          <cell r="F1091">
            <v>0</v>
          </cell>
          <cell r="G1091">
            <v>0</v>
          </cell>
          <cell r="H1091">
            <v>0</v>
          </cell>
          <cell r="I1091">
            <v>0</v>
          </cell>
          <cell r="J1091">
            <v>0</v>
          </cell>
          <cell r="K1091">
            <v>0</v>
          </cell>
          <cell r="L1091">
            <v>0</v>
          </cell>
          <cell r="M1091">
            <v>0</v>
          </cell>
          <cell r="N1091">
            <v>0</v>
          </cell>
          <cell r="O1091">
            <v>0</v>
          </cell>
          <cell r="P1091">
            <v>0</v>
          </cell>
          <cell r="Q1091">
            <v>0</v>
          </cell>
          <cell r="R1091">
            <v>0</v>
          </cell>
          <cell r="S1091">
            <v>0</v>
          </cell>
          <cell r="T1091">
            <v>0</v>
          </cell>
          <cell r="U1091">
            <v>0</v>
          </cell>
          <cell r="V1091">
            <v>0</v>
          </cell>
          <cell r="W1091">
            <v>0</v>
          </cell>
          <cell r="X1091">
            <v>0</v>
          </cell>
          <cell r="Y1091">
            <v>0</v>
          </cell>
          <cell r="Z1091">
            <v>0</v>
          </cell>
          <cell r="AA1091">
            <v>0</v>
          </cell>
          <cell r="AB1091">
            <v>0</v>
          </cell>
          <cell r="AC1091">
            <v>0</v>
          </cell>
          <cell r="AD1091">
            <v>0</v>
          </cell>
          <cell r="AE1091">
            <v>0</v>
          </cell>
          <cell r="AF1091">
            <v>0</v>
          </cell>
          <cell r="AG1091">
            <v>0</v>
          </cell>
          <cell r="AH1091">
            <v>0</v>
          </cell>
          <cell r="AI1091">
            <v>0</v>
          </cell>
          <cell r="AJ1091">
            <v>0</v>
          </cell>
          <cell r="AK1091">
            <v>0</v>
          </cell>
          <cell r="AL1091">
            <v>0</v>
          </cell>
          <cell r="AM1091">
            <v>0</v>
          </cell>
          <cell r="AN1091">
            <v>0</v>
          </cell>
          <cell r="AO1091">
            <v>-44219866</v>
          </cell>
          <cell r="AP1091">
            <v>-37755058</v>
          </cell>
          <cell r="AQ1091">
            <v>-43073854</v>
          </cell>
          <cell r="AR1091">
            <v>-35103854</v>
          </cell>
          <cell r="AS1091">
            <v>-36457044</v>
          </cell>
          <cell r="AT1091">
            <v>-35431056</v>
          </cell>
          <cell r="AU1091">
            <v>0</v>
          </cell>
          <cell r="AV1091">
            <v>0</v>
          </cell>
          <cell r="AW1091">
            <v>0</v>
          </cell>
          <cell r="AX1091">
            <v>0</v>
          </cell>
          <cell r="AY1091">
            <v>0</v>
          </cell>
          <cell r="AZ1091">
            <v>0</v>
          </cell>
          <cell r="BA1091" t="str">
            <v>INTER</v>
          </cell>
        </row>
        <row r="1092">
          <cell r="A1092" t="str">
            <v>300</v>
          </cell>
          <cell r="B1092" t="str">
            <v>Ingresos por Intereses</v>
          </cell>
          <cell r="C1092" t="str">
            <v>INTERESES CTA.CTE.MERCANTIL CO</v>
          </cell>
          <cell r="D1092" t="str">
            <v>8165113</v>
          </cell>
          <cell r="E1092">
            <v>0</v>
          </cell>
          <cell r="F1092">
            <v>0</v>
          </cell>
          <cell r="G1092">
            <v>0</v>
          </cell>
          <cell r="H1092">
            <v>0</v>
          </cell>
          <cell r="I1092">
            <v>0</v>
          </cell>
          <cell r="J1092">
            <v>0</v>
          </cell>
          <cell r="K1092">
            <v>0</v>
          </cell>
          <cell r="L1092">
            <v>0</v>
          </cell>
          <cell r="M1092">
            <v>0</v>
          </cell>
          <cell r="N1092">
            <v>0</v>
          </cell>
          <cell r="O1092">
            <v>0</v>
          </cell>
          <cell r="P1092">
            <v>0</v>
          </cell>
          <cell r="Q1092">
            <v>0</v>
          </cell>
          <cell r="R1092">
            <v>0</v>
          </cell>
          <cell r="S1092">
            <v>0</v>
          </cell>
          <cell r="T1092">
            <v>0</v>
          </cell>
          <cell r="U1092">
            <v>0</v>
          </cell>
          <cell r="V1092">
            <v>0</v>
          </cell>
          <cell r="W1092">
            <v>0</v>
          </cell>
          <cell r="X1092">
            <v>0</v>
          </cell>
          <cell r="Y1092">
            <v>0</v>
          </cell>
          <cell r="Z1092">
            <v>0</v>
          </cell>
          <cell r="AA1092">
            <v>0</v>
          </cell>
          <cell r="AB1092">
            <v>0</v>
          </cell>
          <cell r="AC1092">
            <v>0</v>
          </cell>
          <cell r="AD1092">
            <v>0</v>
          </cell>
          <cell r="AE1092">
            <v>0</v>
          </cell>
          <cell r="AF1092">
            <v>0</v>
          </cell>
          <cell r="AG1092">
            <v>0</v>
          </cell>
          <cell r="AH1092">
            <v>0</v>
          </cell>
          <cell r="AI1092">
            <v>0</v>
          </cell>
          <cell r="AJ1092">
            <v>0</v>
          </cell>
          <cell r="AK1092">
            <v>0</v>
          </cell>
          <cell r="AL1092">
            <v>0</v>
          </cell>
          <cell r="AM1092">
            <v>0</v>
          </cell>
          <cell r="AN1092">
            <v>0</v>
          </cell>
          <cell r="AO1092">
            <v>-661645848</v>
          </cell>
          <cell r="AP1092">
            <v>-599005182</v>
          </cell>
          <cell r="AQ1092">
            <v>-662409502</v>
          </cell>
          <cell r="AR1092">
            <v>-539842014</v>
          </cell>
          <cell r="AS1092">
            <v>-560653098</v>
          </cell>
          <cell r="AT1092">
            <v>-544873876</v>
          </cell>
          <cell r="AU1092">
            <v>-531594496</v>
          </cell>
          <cell r="AV1092">
            <v>-530993698</v>
          </cell>
          <cell r="AW1092">
            <v>-516438338</v>
          </cell>
          <cell r="AX1092">
            <v>-544415014</v>
          </cell>
          <cell r="AY1092">
            <v>-477209252</v>
          </cell>
          <cell r="AZ1092">
            <v>-624566272</v>
          </cell>
          <cell r="BA1092" t="str">
            <v>TEMPR</v>
          </cell>
        </row>
        <row r="1093">
          <cell r="A1093" t="str">
            <v>300</v>
          </cell>
          <cell r="B1093" t="str">
            <v>Ingresos por Intereses</v>
          </cell>
          <cell r="C1093" t="str">
            <v>INTERESES MANDATO MERCANTIL CO</v>
          </cell>
          <cell r="D1093" t="str">
            <v>8165111</v>
          </cell>
          <cell r="E1093">
            <v>2428854</v>
          </cell>
          <cell r="F1093">
            <v>1881352</v>
          </cell>
          <cell r="G1093">
            <v>0</v>
          </cell>
          <cell r="H1093">
            <v>0</v>
          </cell>
          <cell r="I1093">
            <v>0</v>
          </cell>
          <cell r="J1093">
            <v>0</v>
          </cell>
          <cell r="K1093">
            <v>0</v>
          </cell>
          <cell r="L1093">
            <v>0</v>
          </cell>
          <cell r="M1093">
            <v>0</v>
          </cell>
          <cell r="N1093">
            <v>0</v>
          </cell>
          <cell r="O1093">
            <v>0</v>
          </cell>
          <cell r="P1093">
            <v>0</v>
          </cell>
          <cell r="Q1093">
            <v>0</v>
          </cell>
          <cell r="R1093">
            <v>0</v>
          </cell>
          <cell r="S1093">
            <v>0</v>
          </cell>
          <cell r="T1093">
            <v>0</v>
          </cell>
          <cell r="U1093">
            <v>0</v>
          </cell>
          <cell r="V1093">
            <v>0</v>
          </cell>
          <cell r="W1093">
            <v>0</v>
          </cell>
          <cell r="X1093">
            <v>0</v>
          </cell>
          <cell r="Y1093">
            <v>0</v>
          </cell>
          <cell r="Z1093">
            <v>0</v>
          </cell>
          <cell r="AA1093">
            <v>0</v>
          </cell>
          <cell r="AB1093">
            <v>0</v>
          </cell>
          <cell r="AC1093">
            <v>0</v>
          </cell>
          <cell r="AD1093">
            <v>0</v>
          </cell>
          <cell r="AE1093">
            <v>0</v>
          </cell>
          <cell r="AF1093">
            <v>0</v>
          </cell>
          <cell r="AG1093">
            <v>0</v>
          </cell>
          <cell r="AH1093">
            <v>0</v>
          </cell>
          <cell r="AI1093">
            <v>0</v>
          </cell>
          <cell r="AJ1093">
            <v>0</v>
          </cell>
          <cell r="AK1093">
            <v>0</v>
          </cell>
          <cell r="AL1093">
            <v>0</v>
          </cell>
          <cell r="AM1093">
            <v>0</v>
          </cell>
          <cell r="AN1093">
            <v>0</v>
          </cell>
          <cell r="AO1093">
            <v>181584</v>
          </cell>
          <cell r="AP1093">
            <v>85760</v>
          </cell>
          <cell r="AQ1093">
            <v>84246</v>
          </cell>
          <cell r="AR1093">
            <v>82956</v>
          </cell>
          <cell r="AS1093">
            <v>243442</v>
          </cell>
          <cell r="AT1093">
            <v>2539080</v>
          </cell>
          <cell r="AU1093">
            <v>2707528</v>
          </cell>
          <cell r="AV1093">
            <v>3862882</v>
          </cell>
          <cell r="AW1093">
            <v>1934056</v>
          </cell>
          <cell r="AX1093">
            <v>2017710</v>
          </cell>
          <cell r="AY1093">
            <v>3687994</v>
          </cell>
          <cell r="AZ1093">
            <v>4249702</v>
          </cell>
          <cell r="BA1093" t="str">
            <v>COMUN</v>
          </cell>
        </row>
        <row r="1094">
          <cell r="A1094" t="str">
            <v>300</v>
          </cell>
          <cell r="B1094" t="str">
            <v>Ingresos por Intereses</v>
          </cell>
          <cell r="C1094" t="str">
            <v>INTERESES MANDATO MERCANTIL CO</v>
          </cell>
          <cell r="D1094" t="str">
            <v>8165111</v>
          </cell>
          <cell r="E1094">
            <v>0</v>
          </cell>
          <cell r="F1094">
            <v>0</v>
          </cell>
          <cell r="G1094">
            <v>0</v>
          </cell>
          <cell r="H1094">
            <v>0</v>
          </cell>
          <cell r="I1094">
            <v>0</v>
          </cell>
          <cell r="J1094">
            <v>0</v>
          </cell>
          <cell r="K1094">
            <v>0</v>
          </cell>
          <cell r="L1094">
            <v>0</v>
          </cell>
          <cell r="M1094">
            <v>0</v>
          </cell>
          <cell r="N1094">
            <v>0</v>
          </cell>
          <cell r="O1094">
            <v>0</v>
          </cell>
          <cell r="P1094">
            <v>0</v>
          </cell>
          <cell r="Q1094">
            <v>0</v>
          </cell>
          <cell r="R1094">
            <v>0</v>
          </cell>
          <cell r="S1094">
            <v>0</v>
          </cell>
          <cell r="T1094">
            <v>0</v>
          </cell>
          <cell r="U1094">
            <v>0</v>
          </cell>
          <cell r="V1094">
            <v>0</v>
          </cell>
          <cell r="W1094">
            <v>0</v>
          </cell>
          <cell r="X1094">
            <v>0</v>
          </cell>
          <cell r="Y1094">
            <v>0</v>
          </cell>
          <cell r="Z1094">
            <v>0</v>
          </cell>
          <cell r="AA1094">
            <v>0</v>
          </cell>
          <cell r="AB1094">
            <v>0</v>
          </cell>
          <cell r="AC1094">
            <v>0</v>
          </cell>
          <cell r="AD1094">
            <v>0</v>
          </cell>
          <cell r="AE1094">
            <v>0</v>
          </cell>
          <cell r="AF1094">
            <v>0</v>
          </cell>
          <cell r="AG1094">
            <v>0</v>
          </cell>
          <cell r="AH1094">
            <v>0</v>
          </cell>
          <cell r="AI1094">
            <v>0</v>
          </cell>
          <cell r="AJ1094">
            <v>0</v>
          </cell>
          <cell r="AK1094">
            <v>0</v>
          </cell>
          <cell r="AL1094">
            <v>0</v>
          </cell>
          <cell r="AM1094">
            <v>0</v>
          </cell>
          <cell r="AN1094">
            <v>0</v>
          </cell>
          <cell r="AO1094">
            <v>0</v>
          </cell>
          <cell r="AP1094">
            <v>0</v>
          </cell>
          <cell r="AQ1094">
            <v>0</v>
          </cell>
          <cell r="AR1094">
            <v>0</v>
          </cell>
          <cell r="AS1094">
            <v>0</v>
          </cell>
          <cell r="AT1094">
            <v>-1297278</v>
          </cell>
          <cell r="AU1094">
            <v>-2068850</v>
          </cell>
          <cell r="AV1094">
            <v>-2969110</v>
          </cell>
          <cell r="AW1094">
            <v>-2026578</v>
          </cell>
          <cell r="AX1094">
            <v>5990756</v>
          </cell>
          <cell r="AY1094">
            <v>-1609344</v>
          </cell>
          <cell r="AZ1094">
            <v>-7063872</v>
          </cell>
          <cell r="BA1094" t="str">
            <v>INFOE</v>
          </cell>
        </row>
        <row r="1095">
          <cell r="A1095" t="str">
            <v>300</v>
          </cell>
          <cell r="B1095" t="str">
            <v>Ingresos por Intereses</v>
          </cell>
          <cell r="C1095" t="str">
            <v>INTERESES MANDATO MERCANTIL CO</v>
          </cell>
          <cell r="D1095" t="str">
            <v>8165111</v>
          </cell>
          <cell r="E1095">
            <v>60576253</v>
          </cell>
          <cell r="F1095">
            <v>47604210</v>
          </cell>
          <cell r="G1095">
            <v>0</v>
          </cell>
          <cell r="H1095">
            <v>0</v>
          </cell>
          <cell r="I1095">
            <v>0</v>
          </cell>
          <cell r="J1095">
            <v>0</v>
          </cell>
          <cell r="K1095">
            <v>0</v>
          </cell>
          <cell r="L1095">
            <v>0</v>
          </cell>
          <cell r="M1095">
            <v>0</v>
          </cell>
          <cell r="N1095">
            <v>0</v>
          </cell>
          <cell r="O1095">
            <v>0</v>
          </cell>
          <cell r="P1095">
            <v>0</v>
          </cell>
          <cell r="Q1095">
            <v>0</v>
          </cell>
          <cell r="R1095">
            <v>0</v>
          </cell>
          <cell r="S1095">
            <v>0</v>
          </cell>
          <cell r="T1095">
            <v>0</v>
          </cell>
          <cell r="U1095">
            <v>0</v>
          </cell>
          <cell r="V1095">
            <v>0</v>
          </cell>
          <cell r="W1095">
            <v>0</v>
          </cell>
          <cell r="X1095">
            <v>0</v>
          </cell>
          <cell r="Y1095">
            <v>0</v>
          </cell>
          <cell r="Z1095">
            <v>0</v>
          </cell>
          <cell r="AA1095">
            <v>0</v>
          </cell>
          <cell r="AB1095">
            <v>0</v>
          </cell>
          <cell r="AC1095">
            <v>0</v>
          </cell>
          <cell r="AD1095">
            <v>0</v>
          </cell>
          <cell r="AE1095">
            <v>0</v>
          </cell>
          <cell r="AF1095">
            <v>0</v>
          </cell>
          <cell r="AG1095">
            <v>0</v>
          </cell>
          <cell r="AH1095">
            <v>0</v>
          </cell>
          <cell r="AI1095">
            <v>0</v>
          </cell>
          <cell r="AJ1095">
            <v>0</v>
          </cell>
          <cell r="AK1095">
            <v>0</v>
          </cell>
          <cell r="AL1095">
            <v>0</v>
          </cell>
          <cell r="AM1095">
            <v>0</v>
          </cell>
          <cell r="AN1095">
            <v>0</v>
          </cell>
          <cell r="AO1095">
            <v>179972742</v>
          </cell>
          <cell r="AP1095">
            <v>135413822</v>
          </cell>
          <cell r="AQ1095">
            <v>148445284</v>
          </cell>
          <cell r="AR1095">
            <v>138866382</v>
          </cell>
          <cell r="AS1095">
            <v>139761656</v>
          </cell>
          <cell r="AT1095">
            <v>132134704</v>
          </cell>
          <cell r="AU1095">
            <v>-22200928</v>
          </cell>
          <cell r="AV1095">
            <v>97973532</v>
          </cell>
          <cell r="AW1095">
            <v>48427630</v>
          </cell>
          <cell r="AX1095">
            <v>50972730</v>
          </cell>
          <cell r="AY1095">
            <v>93921496</v>
          </cell>
          <cell r="AZ1095">
            <v>107855722</v>
          </cell>
          <cell r="BA1095" t="str">
            <v>INTER</v>
          </cell>
        </row>
        <row r="1096">
          <cell r="A1096" t="str">
            <v>300</v>
          </cell>
          <cell r="B1096" t="str">
            <v>Ingresos por Intereses</v>
          </cell>
          <cell r="C1096" t="str">
            <v>INTERESES MANDATO MERCANTIL CO</v>
          </cell>
          <cell r="D1096" t="str">
            <v>8165111</v>
          </cell>
          <cell r="E1096">
            <v>0</v>
          </cell>
          <cell r="F1096">
            <v>0</v>
          </cell>
          <cell r="G1096">
            <v>0</v>
          </cell>
          <cell r="H1096">
            <v>0</v>
          </cell>
          <cell r="I1096">
            <v>0</v>
          </cell>
          <cell r="J1096">
            <v>0</v>
          </cell>
          <cell r="K1096">
            <v>0</v>
          </cell>
          <cell r="L1096">
            <v>0</v>
          </cell>
          <cell r="M1096">
            <v>0</v>
          </cell>
          <cell r="N1096">
            <v>0</v>
          </cell>
          <cell r="O1096">
            <v>0</v>
          </cell>
          <cell r="P1096">
            <v>0</v>
          </cell>
          <cell r="Q1096">
            <v>0</v>
          </cell>
          <cell r="R1096">
            <v>0</v>
          </cell>
          <cell r="S1096">
            <v>0</v>
          </cell>
          <cell r="T1096">
            <v>0</v>
          </cell>
          <cell r="U1096">
            <v>0</v>
          </cell>
          <cell r="V1096">
            <v>0</v>
          </cell>
          <cell r="W1096">
            <v>0</v>
          </cell>
          <cell r="X1096">
            <v>0</v>
          </cell>
          <cell r="Y1096">
            <v>0</v>
          </cell>
          <cell r="Z1096">
            <v>0</v>
          </cell>
          <cell r="AA1096">
            <v>0</v>
          </cell>
          <cell r="AB1096">
            <v>0</v>
          </cell>
          <cell r="AC1096">
            <v>0</v>
          </cell>
          <cell r="AD1096">
            <v>0</v>
          </cell>
          <cell r="AE1096">
            <v>0</v>
          </cell>
          <cell r="AF1096">
            <v>0</v>
          </cell>
          <cell r="AG1096">
            <v>0</v>
          </cell>
          <cell r="AH1096">
            <v>0</v>
          </cell>
          <cell r="AI1096">
            <v>0</v>
          </cell>
          <cell r="AJ1096">
            <v>0</v>
          </cell>
          <cell r="AK1096">
            <v>0</v>
          </cell>
          <cell r="AL1096">
            <v>0</v>
          </cell>
          <cell r="AM1096">
            <v>0</v>
          </cell>
          <cell r="AN1096">
            <v>0</v>
          </cell>
          <cell r="AO1096">
            <v>0</v>
          </cell>
          <cell r="AP1096">
            <v>0</v>
          </cell>
          <cell r="AQ1096">
            <v>0</v>
          </cell>
          <cell r="AR1096">
            <v>0</v>
          </cell>
          <cell r="AS1096">
            <v>0</v>
          </cell>
          <cell r="AT1096">
            <v>-2030416</v>
          </cell>
          <cell r="AU1096">
            <v>-2340140</v>
          </cell>
          <cell r="AV1096">
            <v>-3283042</v>
          </cell>
          <cell r="AW1096">
            <v>-2102730</v>
          </cell>
          <cell r="AX1096">
            <v>-2212824</v>
          </cell>
          <cell r="AY1096">
            <v>-3800968</v>
          </cell>
          <cell r="AZ1096">
            <v>-4135148</v>
          </cell>
          <cell r="BA1096" t="str">
            <v>PANAL</v>
          </cell>
        </row>
        <row r="1097">
          <cell r="A1097" t="str">
            <v>300</v>
          </cell>
          <cell r="B1097" t="str">
            <v>Ingresos por Intereses</v>
          </cell>
          <cell r="C1097" t="str">
            <v>INTERESES MANDATO MERCANTIL CO</v>
          </cell>
          <cell r="D1097" t="str">
            <v>8165111</v>
          </cell>
          <cell r="E1097">
            <v>0</v>
          </cell>
          <cell r="F1097">
            <v>0</v>
          </cell>
          <cell r="G1097">
            <v>0</v>
          </cell>
          <cell r="H1097">
            <v>0</v>
          </cell>
          <cell r="I1097">
            <v>0</v>
          </cell>
          <cell r="J1097">
            <v>0</v>
          </cell>
          <cell r="K1097">
            <v>0</v>
          </cell>
          <cell r="L1097">
            <v>0</v>
          </cell>
          <cell r="M1097">
            <v>0</v>
          </cell>
          <cell r="N1097">
            <v>0</v>
          </cell>
          <cell r="O1097">
            <v>0</v>
          </cell>
          <cell r="P1097">
            <v>0</v>
          </cell>
          <cell r="Q1097">
            <v>0</v>
          </cell>
          <cell r="R1097">
            <v>0</v>
          </cell>
          <cell r="S1097">
            <v>0</v>
          </cell>
          <cell r="T1097">
            <v>0</v>
          </cell>
          <cell r="U1097">
            <v>0</v>
          </cell>
          <cell r="V1097">
            <v>0</v>
          </cell>
          <cell r="W1097">
            <v>0</v>
          </cell>
          <cell r="X1097">
            <v>0</v>
          </cell>
          <cell r="Y1097">
            <v>0</v>
          </cell>
          <cell r="Z1097">
            <v>0</v>
          </cell>
          <cell r="AA1097">
            <v>0</v>
          </cell>
          <cell r="AB1097">
            <v>0</v>
          </cell>
          <cell r="AC1097">
            <v>0</v>
          </cell>
          <cell r="AD1097">
            <v>0</v>
          </cell>
          <cell r="AE1097">
            <v>0</v>
          </cell>
          <cell r="AF1097">
            <v>0</v>
          </cell>
          <cell r="AG1097">
            <v>0</v>
          </cell>
          <cell r="AH1097">
            <v>0</v>
          </cell>
          <cell r="AI1097">
            <v>0</v>
          </cell>
          <cell r="AJ1097">
            <v>0</v>
          </cell>
          <cell r="AK1097">
            <v>0</v>
          </cell>
          <cell r="AL1097">
            <v>0</v>
          </cell>
          <cell r="AM1097">
            <v>0</v>
          </cell>
          <cell r="AN1097">
            <v>0</v>
          </cell>
          <cell r="AO1097">
            <v>0</v>
          </cell>
          <cell r="AP1097">
            <v>0</v>
          </cell>
          <cell r="AQ1097">
            <v>0</v>
          </cell>
          <cell r="AR1097">
            <v>0</v>
          </cell>
          <cell r="AS1097">
            <v>0</v>
          </cell>
          <cell r="AT1097">
            <v>-558004</v>
          </cell>
          <cell r="AU1097">
            <v>-1060750</v>
          </cell>
          <cell r="AV1097">
            <v>-2174958</v>
          </cell>
          <cell r="AW1097">
            <v>-1473138</v>
          </cell>
          <cell r="AX1097">
            <v>-1873246</v>
          </cell>
          <cell r="AY1097">
            <v>-3359750</v>
          </cell>
          <cell r="AZ1097">
            <v>-3527748</v>
          </cell>
          <cell r="BA1097" t="str">
            <v>TDCTA</v>
          </cell>
        </row>
        <row r="1098">
          <cell r="A1098" t="str">
            <v>300</v>
          </cell>
          <cell r="B1098" t="str">
            <v>Ingresos por Intereses</v>
          </cell>
          <cell r="C1098" t="str">
            <v>INTERESES MANDATO MERCANTIL CO</v>
          </cell>
          <cell r="D1098" t="str">
            <v>8165111</v>
          </cell>
          <cell r="E1098">
            <v>0</v>
          </cell>
          <cell r="F1098">
            <v>0</v>
          </cell>
          <cell r="G1098">
            <v>0</v>
          </cell>
          <cell r="H1098">
            <v>0</v>
          </cell>
          <cell r="I1098">
            <v>0</v>
          </cell>
          <cell r="J1098">
            <v>0</v>
          </cell>
          <cell r="K1098">
            <v>0</v>
          </cell>
          <cell r="L1098">
            <v>0</v>
          </cell>
          <cell r="M1098">
            <v>0</v>
          </cell>
          <cell r="N1098">
            <v>0</v>
          </cell>
          <cell r="O1098">
            <v>0</v>
          </cell>
          <cell r="P1098">
            <v>0</v>
          </cell>
          <cell r="Q1098">
            <v>0</v>
          </cell>
          <cell r="R1098">
            <v>0</v>
          </cell>
          <cell r="S1098">
            <v>0</v>
          </cell>
          <cell r="T1098">
            <v>0</v>
          </cell>
          <cell r="U1098">
            <v>0</v>
          </cell>
          <cell r="V1098">
            <v>0</v>
          </cell>
          <cell r="W1098">
            <v>0</v>
          </cell>
          <cell r="X1098">
            <v>0</v>
          </cell>
          <cell r="Y1098">
            <v>0</v>
          </cell>
          <cell r="Z1098">
            <v>0</v>
          </cell>
          <cell r="AA1098">
            <v>0</v>
          </cell>
          <cell r="AB1098">
            <v>0</v>
          </cell>
          <cell r="AC1098">
            <v>0</v>
          </cell>
          <cell r="AD1098">
            <v>0</v>
          </cell>
          <cell r="AE1098">
            <v>0</v>
          </cell>
          <cell r="AF1098">
            <v>0</v>
          </cell>
          <cell r="AG1098">
            <v>0</v>
          </cell>
          <cell r="AH1098">
            <v>0</v>
          </cell>
          <cell r="AI1098">
            <v>0</v>
          </cell>
          <cell r="AJ1098">
            <v>0</v>
          </cell>
          <cell r="AK1098">
            <v>0</v>
          </cell>
          <cell r="AL1098">
            <v>0</v>
          </cell>
          <cell r="AM1098">
            <v>0</v>
          </cell>
          <cell r="AN1098">
            <v>0</v>
          </cell>
          <cell r="AO1098">
            <v>0</v>
          </cell>
          <cell r="AP1098">
            <v>0</v>
          </cell>
          <cell r="AQ1098">
            <v>0</v>
          </cell>
          <cell r="AR1098">
            <v>0</v>
          </cell>
          <cell r="AS1098">
            <v>0</v>
          </cell>
          <cell r="AT1098">
            <v>-13115922</v>
          </cell>
          <cell r="AU1098">
            <v>-15437922</v>
          </cell>
          <cell r="AV1098">
            <v>-76717212</v>
          </cell>
          <cell r="AW1098">
            <v>-13736672</v>
          </cell>
          <cell r="AX1098">
            <v>-14795244</v>
          </cell>
          <cell r="AY1098">
            <v>-23080400</v>
          </cell>
          <cell r="AZ1098">
            <v>-26031090</v>
          </cell>
          <cell r="BA1098" t="str">
            <v>TECNO</v>
          </cell>
        </row>
        <row r="1099">
          <cell r="A1099" t="str">
            <v>300</v>
          </cell>
          <cell r="B1099" t="str">
            <v>Ingresos por Intereses</v>
          </cell>
          <cell r="C1099" t="str">
            <v>INTERESES MANDATO MERCANTIL CO</v>
          </cell>
          <cell r="D1099" t="str">
            <v>8165111</v>
          </cell>
          <cell r="E1099">
            <v>124513099</v>
          </cell>
          <cell r="F1099">
            <v>94597625</v>
          </cell>
          <cell r="G1099">
            <v>0</v>
          </cell>
          <cell r="H1099">
            <v>0</v>
          </cell>
          <cell r="I1099">
            <v>0</v>
          </cell>
          <cell r="J1099">
            <v>0</v>
          </cell>
          <cell r="K1099">
            <v>0</v>
          </cell>
          <cell r="L1099">
            <v>0</v>
          </cell>
          <cell r="M1099">
            <v>0</v>
          </cell>
          <cell r="N1099">
            <v>0</v>
          </cell>
          <cell r="O1099">
            <v>0</v>
          </cell>
          <cell r="P1099">
            <v>0</v>
          </cell>
          <cell r="Q1099">
            <v>0</v>
          </cell>
          <cell r="R1099">
            <v>0</v>
          </cell>
          <cell r="S1099">
            <v>0</v>
          </cell>
          <cell r="T1099">
            <v>0</v>
          </cell>
          <cell r="U1099">
            <v>0</v>
          </cell>
          <cell r="V1099">
            <v>0</v>
          </cell>
          <cell r="W1099">
            <v>0</v>
          </cell>
          <cell r="X1099">
            <v>0</v>
          </cell>
          <cell r="Y1099">
            <v>0</v>
          </cell>
          <cell r="Z1099">
            <v>0</v>
          </cell>
          <cell r="AA1099">
            <v>0</v>
          </cell>
          <cell r="AB1099">
            <v>0</v>
          </cell>
          <cell r="AC1099">
            <v>0</v>
          </cell>
          <cell r="AD1099">
            <v>0</v>
          </cell>
          <cell r="AE1099">
            <v>0</v>
          </cell>
          <cell r="AF1099">
            <v>0</v>
          </cell>
          <cell r="AG1099">
            <v>0</v>
          </cell>
          <cell r="AH1099">
            <v>0</v>
          </cell>
          <cell r="AI1099">
            <v>0</v>
          </cell>
          <cell r="AJ1099">
            <v>0</v>
          </cell>
          <cell r="AK1099">
            <v>0</v>
          </cell>
          <cell r="AL1099">
            <v>0</v>
          </cell>
          <cell r="AM1099">
            <v>0</v>
          </cell>
          <cell r="AN1099">
            <v>0</v>
          </cell>
          <cell r="AO1099">
            <v>-58228778</v>
          </cell>
          <cell r="AP1099">
            <v>-75160742</v>
          </cell>
          <cell r="AQ1099">
            <v>-74803758</v>
          </cell>
          <cell r="AR1099">
            <v>-49816014</v>
          </cell>
          <cell r="AS1099">
            <v>-31656538</v>
          </cell>
          <cell r="AT1099">
            <v>9958156</v>
          </cell>
          <cell r="AU1099">
            <v>-28534604</v>
          </cell>
          <cell r="AV1099">
            <v>-24716856</v>
          </cell>
          <cell r="AW1099">
            <v>-9756564</v>
          </cell>
          <cell r="AX1099">
            <v>-1546592</v>
          </cell>
          <cell r="AY1099">
            <v>2664000</v>
          </cell>
          <cell r="AZ1099">
            <v>60348528</v>
          </cell>
          <cell r="BA1099" t="str">
            <v>TEMPR</v>
          </cell>
        </row>
        <row r="1100">
          <cell r="A1100" t="str">
            <v>300</v>
          </cell>
          <cell r="B1100" t="str">
            <v>Ingresos por Intereses</v>
          </cell>
          <cell r="C1100" t="str">
            <v>OTROS INGRESOS POR INTERESES )</v>
          </cell>
          <cell r="D1100" t="str">
            <v>8411000</v>
          </cell>
          <cell r="E1100">
            <v>0</v>
          </cell>
          <cell r="F1100">
            <v>0</v>
          </cell>
          <cell r="G1100">
            <v>0</v>
          </cell>
          <cell r="H1100">
            <v>0</v>
          </cell>
          <cell r="I1100">
            <v>0</v>
          </cell>
          <cell r="J1100">
            <v>0</v>
          </cell>
          <cell r="K1100">
            <v>0</v>
          </cell>
          <cell r="L1100">
            <v>0</v>
          </cell>
          <cell r="M1100">
            <v>0</v>
          </cell>
          <cell r="N1100">
            <v>0</v>
          </cell>
          <cell r="O1100">
            <v>0</v>
          </cell>
          <cell r="P1100">
            <v>0</v>
          </cell>
          <cell r="Q1100">
            <v>0</v>
          </cell>
          <cell r="R1100">
            <v>0</v>
          </cell>
          <cell r="S1100">
            <v>0</v>
          </cell>
          <cell r="T1100">
            <v>0</v>
          </cell>
          <cell r="U1100">
            <v>0</v>
          </cell>
          <cell r="V1100">
            <v>0</v>
          </cell>
          <cell r="W1100">
            <v>0</v>
          </cell>
          <cell r="X1100">
            <v>0</v>
          </cell>
          <cell r="Y1100">
            <v>0</v>
          </cell>
          <cell r="Z1100">
            <v>0</v>
          </cell>
          <cell r="AA1100">
            <v>0</v>
          </cell>
          <cell r="AB1100">
            <v>0</v>
          </cell>
          <cell r="AC1100">
            <v>0</v>
          </cell>
          <cell r="AD1100">
            <v>0</v>
          </cell>
          <cell r="AE1100">
            <v>0</v>
          </cell>
          <cell r="AF1100">
            <v>0</v>
          </cell>
          <cell r="AG1100">
            <v>0</v>
          </cell>
          <cell r="AH1100">
            <v>0</v>
          </cell>
          <cell r="AI1100">
            <v>0</v>
          </cell>
          <cell r="AJ1100">
            <v>0</v>
          </cell>
          <cell r="AK1100">
            <v>0</v>
          </cell>
          <cell r="AL1100">
            <v>0</v>
          </cell>
          <cell r="AM1100">
            <v>0</v>
          </cell>
          <cell r="AN1100">
            <v>0</v>
          </cell>
          <cell r="AO1100">
            <v>44522</v>
          </cell>
          <cell r="AP1100">
            <v>0</v>
          </cell>
          <cell r="AQ1100">
            <v>159032</v>
          </cell>
          <cell r="AR1100">
            <v>0</v>
          </cell>
          <cell r="AS1100">
            <v>0</v>
          </cell>
          <cell r="AT1100">
            <v>0</v>
          </cell>
          <cell r="AU1100">
            <v>0</v>
          </cell>
          <cell r="AV1100">
            <v>0</v>
          </cell>
          <cell r="AW1100">
            <v>0</v>
          </cell>
          <cell r="AX1100">
            <v>0</v>
          </cell>
          <cell r="AY1100">
            <v>0</v>
          </cell>
          <cell r="AZ1100">
            <v>0</v>
          </cell>
          <cell r="BA1100" t="str">
            <v>INFOE</v>
          </cell>
        </row>
        <row r="1101">
          <cell r="A1101" t="str">
            <v>300</v>
          </cell>
          <cell r="B1101" t="str">
            <v>Ingresos por Intereses</v>
          </cell>
          <cell r="C1101" t="str">
            <v>OTROS INGRESOS POR INTERESES )</v>
          </cell>
          <cell r="D1101" t="str">
            <v>8411000</v>
          </cell>
          <cell r="E1101">
            <v>4901567</v>
          </cell>
          <cell r="F1101">
            <v>6120431</v>
          </cell>
          <cell r="G1101">
            <v>0</v>
          </cell>
          <cell r="H1101">
            <v>0</v>
          </cell>
          <cell r="I1101">
            <v>0</v>
          </cell>
          <cell r="J1101">
            <v>0</v>
          </cell>
          <cell r="K1101">
            <v>0</v>
          </cell>
          <cell r="L1101">
            <v>0</v>
          </cell>
          <cell r="M1101">
            <v>0</v>
          </cell>
          <cell r="N1101">
            <v>0</v>
          </cell>
          <cell r="O1101">
            <v>0</v>
          </cell>
          <cell r="P1101">
            <v>0</v>
          </cell>
          <cell r="Q1101">
            <v>0</v>
          </cell>
          <cell r="R1101">
            <v>0</v>
          </cell>
          <cell r="S1101">
            <v>0</v>
          </cell>
          <cell r="T1101">
            <v>0</v>
          </cell>
          <cell r="U1101">
            <v>0</v>
          </cell>
          <cell r="V1101">
            <v>0</v>
          </cell>
          <cell r="W1101">
            <v>0</v>
          </cell>
          <cell r="X1101">
            <v>0</v>
          </cell>
          <cell r="Y1101">
            <v>0</v>
          </cell>
          <cell r="Z1101">
            <v>0</v>
          </cell>
          <cell r="AA1101">
            <v>0</v>
          </cell>
          <cell r="AB1101">
            <v>0</v>
          </cell>
          <cell r="AC1101">
            <v>0</v>
          </cell>
          <cell r="AD1101">
            <v>0</v>
          </cell>
          <cell r="AE1101">
            <v>0</v>
          </cell>
          <cell r="AF1101">
            <v>0</v>
          </cell>
          <cell r="AG1101">
            <v>0</v>
          </cell>
          <cell r="AH1101">
            <v>0</v>
          </cell>
          <cell r="AI1101">
            <v>0</v>
          </cell>
          <cell r="AJ1101">
            <v>0</v>
          </cell>
          <cell r="AK1101">
            <v>0</v>
          </cell>
          <cell r="AL1101">
            <v>0</v>
          </cell>
          <cell r="AM1101">
            <v>0</v>
          </cell>
          <cell r="AN1101">
            <v>0</v>
          </cell>
          <cell r="AO1101">
            <v>413602</v>
          </cell>
          <cell r="AP1101">
            <v>2637686</v>
          </cell>
          <cell r="AQ1101">
            <v>1493082</v>
          </cell>
          <cell r="AR1101">
            <v>900000</v>
          </cell>
          <cell r="AS1101">
            <v>4406202</v>
          </cell>
          <cell r="AT1101">
            <v>3885698</v>
          </cell>
          <cell r="AU1101">
            <v>5469740</v>
          </cell>
          <cell r="AV1101">
            <v>8427110</v>
          </cell>
          <cell r="AW1101">
            <v>5602446</v>
          </cell>
          <cell r="AX1101">
            <v>6241684</v>
          </cell>
          <cell r="AY1101">
            <v>10082308</v>
          </cell>
          <cell r="AZ1101">
            <v>10861910</v>
          </cell>
          <cell r="BA1101" t="str">
            <v>TECNO</v>
          </cell>
        </row>
        <row r="1102">
          <cell r="A1102" t="str">
            <v>300</v>
          </cell>
          <cell r="B1102" t="str">
            <v>Ingresos por Intereses</v>
          </cell>
          <cell r="C1102" t="str">
            <v>OTROS INGRESOS POR INTERESES ,</v>
          </cell>
          <cell r="D1102" t="str">
            <v>8411000</v>
          </cell>
          <cell r="E1102">
            <v>-4416594</v>
          </cell>
          <cell r="F1102">
            <v>-295512</v>
          </cell>
          <cell r="G1102">
            <v>0</v>
          </cell>
          <cell r="H1102">
            <v>0</v>
          </cell>
          <cell r="I1102">
            <v>0</v>
          </cell>
          <cell r="J1102">
            <v>0</v>
          </cell>
          <cell r="K1102">
            <v>0</v>
          </cell>
          <cell r="L1102">
            <v>0</v>
          </cell>
          <cell r="M1102">
            <v>0</v>
          </cell>
          <cell r="N1102">
            <v>0</v>
          </cell>
          <cell r="O1102">
            <v>0</v>
          </cell>
          <cell r="P1102">
            <v>0</v>
          </cell>
          <cell r="Q1102">
            <v>0</v>
          </cell>
          <cell r="R1102">
            <v>0</v>
          </cell>
          <cell r="S1102">
            <v>0</v>
          </cell>
          <cell r="T1102">
            <v>0</v>
          </cell>
          <cell r="U1102">
            <v>0</v>
          </cell>
          <cell r="V1102">
            <v>0</v>
          </cell>
          <cell r="W1102">
            <v>0</v>
          </cell>
          <cell r="X1102">
            <v>0</v>
          </cell>
          <cell r="Y1102">
            <v>0</v>
          </cell>
          <cell r="Z1102">
            <v>0</v>
          </cell>
          <cell r="AA1102">
            <v>0</v>
          </cell>
          <cell r="AB1102">
            <v>0</v>
          </cell>
          <cell r="AC1102">
            <v>0</v>
          </cell>
          <cell r="AD1102">
            <v>0</v>
          </cell>
          <cell r="AE1102">
            <v>0</v>
          </cell>
          <cell r="AF1102">
            <v>0</v>
          </cell>
          <cell r="AG1102">
            <v>0</v>
          </cell>
          <cell r="AH1102">
            <v>0</v>
          </cell>
          <cell r="AI1102">
            <v>0</v>
          </cell>
          <cell r="AJ1102">
            <v>0</v>
          </cell>
          <cell r="AK1102">
            <v>0</v>
          </cell>
          <cell r="AL1102">
            <v>0</v>
          </cell>
          <cell r="AM1102">
            <v>0</v>
          </cell>
          <cell r="AN1102">
            <v>0</v>
          </cell>
          <cell r="AO1102">
            <v>14906314</v>
          </cell>
          <cell r="AP1102">
            <v>9278620</v>
          </cell>
          <cell r="AQ1102">
            <v>11345734</v>
          </cell>
          <cell r="AR1102">
            <v>10831826</v>
          </cell>
          <cell r="AS1102">
            <v>9606216</v>
          </cell>
          <cell r="AT1102">
            <v>12215396</v>
          </cell>
          <cell r="AU1102">
            <v>14577010</v>
          </cell>
          <cell r="AV1102">
            <v>10200820</v>
          </cell>
          <cell r="AW1102">
            <v>16250868</v>
          </cell>
          <cell r="AX1102">
            <v>15125796</v>
          </cell>
          <cell r="AY1102">
            <v>1384592</v>
          </cell>
          <cell r="AZ1102">
            <v>1398950</v>
          </cell>
          <cell r="BA1102" t="str">
            <v>TEMPR</v>
          </cell>
        </row>
        <row r="1103">
          <cell r="A1103" t="str">
            <v>300</v>
          </cell>
          <cell r="B1103" t="str">
            <v>Ingresos por Intereses</v>
          </cell>
          <cell r="C1103" t="str">
            <v>RECLASIFICACION INGRESOS VARIO</v>
          </cell>
          <cell r="D1103" t="str">
            <v>8471050</v>
          </cell>
          <cell r="E1103">
            <v>0</v>
          </cell>
          <cell r="F1103">
            <v>0</v>
          </cell>
          <cell r="G1103">
            <v>0</v>
          </cell>
          <cell r="H1103">
            <v>0</v>
          </cell>
          <cell r="I1103">
            <v>0</v>
          </cell>
          <cell r="J1103">
            <v>0</v>
          </cell>
          <cell r="K1103">
            <v>0</v>
          </cell>
          <cell r="L1103">
            <v>0</v>
          </cell>
          <cell r="M1103">
            <v>0</v>
          </cell>
          <cell r="N1103">
            <v>0</v>
          </cell>
          <cell r="O1103">
            <v>0</v>
          </cell>
          <cell r="P1103">
            <v>0</v>
          </cell>
          <cell r="Q1103">
            <v>0</v>
          </cell>
          <cell r="R1103">
            <v>0</v>
          </cell>
          <cell r="S1103">
            <v>0</v>
          </cell>
          <cell r="T1103">
            <v>0</v>
          </cell>
          <cell r="U1103">
            <v>0</v>
          </cell>
          <cell r="V1103">
            <v>0</v>
          </cell>
          <cell r="W1103">
            <v>0</v>
          </cell>
          <cell r="X1103">
            <v>0</v>
          </cell>
          <cell r="Y1103">
            <v>0</v>
          </cell>
          <cell r="Z1103">
            <v>0</v>
          </cell>
          <cell r="AA1103">
            <v>0</v>
          </cell>
          <cell r="AB1103">
            <v>0</v>
          </cell>
          <cell r="AC1103">
            <v>0</v>
          </cell>
          <cell r="AD1103">
            <v>0</v>
          </cell>
          <cell r="AE1103">
            <v>0</v>
          </cell>
          <cell r="AF1103">
            <v>0</v>
          </cell>
          <cell r="AG1103">
            <v>0</v>
          </cell>
          <cell r="AH1103">
            <v>0</v>
          </cell>
          <cell r="AI1103">
            <v>0</v>
          </cell>
          <cell r="AJ1103">
            <v>0</v>
          </cell>
          <cell r="AK1103">
            <v>0</v>
          </cell>
          <cell r="AL1103">
            <v>0</v>
          </cell>
          <cell r="AM1103">
            <v>0</v>
          </cell>
          <cell r="AN1103">
            <v>0</v>
          </cell>
          <cell r="AO1103">
            <v>719874626</v>
          </cell>
          <cell r="AP1103">
            <v>674165924</v>
          </cell>
          <cell r="AQ1103">
            <v>737213260</v>
          </cell>
          <cell r="AR1103">
            <v>589658028</v>
          </cell>
          <cell r="AS1103">
            <v>592309636</v>
          </cell>
          <cell r="AT1103">
            <v>534915720</v>
          </cell>
          <cell r="AU1103">
            <v>560129100</v>
          </cell>
          <cell r="AV1103">
            <v>555710554</v>
          </cell>
          <cell r="AW1103">
            <v>183479204</v>
          </cell>
          <cell r="AX1103">
            <v>-5147456052</v>
          </cell>
          <cell r="AY1103">
            <v>0</v>
          </cell>
          <cell r="AZ1103">
            <v>0</v>
          </cell>
          <cell r="BA1103" t="str">
            <v>TEMPR</v>
          </cell>
        </row>
        <row r="1104">
          <cell r="A1104" t="str">
            <v>300</v>
          </cell>
          <cell r="B1104" t="str">
            <v>Otros Egresos Fuera de la Explotación</v>
          </cell>
          <cell r="C1104">
            <v>0</v>
          </cell>
          <cell r="D1104" t="str">
            <v>8120100</v>
          </cell>
          <cell r="E1104">
            <v>0</v>
          </cell>
          <cell r="F1104">
            <v>0</v>
          </cell>
          <cell r="G1104">
            <v>0</v>
          </cell>
          <cell r="H1104">
            <v>0</v>
          </cell>
          <cell r="I1104">
            <v>0</v>
          </cell>
          <cell r="J1104">
            <v>0</v>
          </cell>
          <cell r="K1104">
            <v>0</v>
          </cell>
          <cell r="L1104">
            <v>0</v>
          </cell>
          <cell r="M1104">
            <v>0</v>
          </cell>
          <cell r="N1104">
            <v>0</v>
          </cell>
          <cell r="O1104">
            <v>0</v>
          </cell>
          <cell r="P1104">
            <v>0</v>
          </cell>
          <cell r="Q1104">
            <v>0</v>
          </cell>
          <cell r="R1104">
            <v>0</v>
          </cell>
          <cell r="S1104">
            <v>0</v>
          </cell>
          <cell r="T1104">
            <v>0</v>
          </cell>
          <cell r="U1104">
            <v>0</v>
          </cell>
          <cell r="V1104">
            <v>0</v>
          </cell>
          <cell r="W1104">
            <v>0</v>
          </cell>
          <cell r="X1104">
            <v>0</v>
          </cell>
          <cell r="Y1104">
            <v>0</v>
          </cell>
          <cell r="Z1104">
            <v>0</v>
          </cell>
          <cell r="AA1104">
            <v>0</v>
          </cell>
          <cell r="AB1104">
            <v>0</v>
          </cell>
          <cell r="AC1104">
            <v>-20000000</v>
          </cell>
          <cell r="AD1104">
            <v>-20000000</v>
          </cell>
          <cell r="AE1104">
            <v>-20000000</v>
          </cell>
          <cell r="AF1104">
            <v>-20000000</v>
          </cell>
          <cell r="AG1104">
            <v>-20000000</v>
          </cell>
          <cell r="AH1104">
            <v>-20000000</v>
          </cell>
          <cell r="AI1104">
            <v>-20000000</v>
          </cell>
          <cell r="AJ1104">
            <v>-20000000</v>
          </cell>
          <cell r="AK1104">
            <v>-20000000</v>
          </cell>
          <cell r="AL1104">
            <v>-20000000</v>
          </cell>
          <cell r="AM1104">
            <v>-20000000</v>
          </cell>
          <cell r="AN1104">
            <v>-20000000</v>
          </cell>
          <cell r="AO1104">
            <v>0</v>
          </cell>
          <cell r="AP1104">
            <v>0</v>
          </cell>
          <cell r="AQ1104">
            <v>0</v>
          </cell>
          <cell r="AR1104">
            <v>0</v>
          </cell>
          <cell r="AS1104">
            <v>0</v>
          </cell>
          <cell r="AT1104">
            <v>0</v>
          </cell>
          <cell r="AU1104">
            <v>0</v>
          </cell>
          <cell r="AV1104">
            <v>0</v>
          </cell>
          <cell r="AW1104">
            <v>0</v>
          </cell>
          <cell r="AX1104">
            <v>0</v>
          </cell>
          <cell r="AY1104">
            <v>0</v>
          </cell>
          <cell r="AZ1104">
            <v>0</v>
          </cell>
          <cell r="BA1104" t="str">
            <v>EMPRE</v>
          </cell>
        </row>
        <row r="1105">
          <cell r="A1105" t="str">
            <v>300</v>
          </cell>
          <cell r="B1105" t="str">
            <v>Otros Egresos Fuera de la Explotación</v>
          </cell>
          <cell r="C1105">
            <v>0</v>
          </cell>
          <cell r="D1105" t="str">
            <v>8120100</v>
          </cell>
          <cell r="E1105">
            <v>0</v>
          </cell>
          <cell r="F1105">
            <v>0</v>
          </cell>
          <cell r="G1105">
            <v>0</v>
          </cell>
          <cell r="H1105">
            <v>0</v>
          </cell>
          <cell r="I1105">
            <v>0</v>
          </cell>
          <cell r="J1105">
            <v>0</v>
          </cell>
          <cell r="K1105">
            <v>0</v>
          </cell>
          <cell r="L1105">
            <v>0</v>
          </cell>
          <cell r="M1105">
            <v>0</v>
          </cell>
          <cell r="N1105">
            <v>0</v>
          </cell>
          <cell r="O1105">
            <v>0</v>
          </cell>
          <cell r="P1105">
            <v>0</v>
          </cell>
          <cell r="Q1105">
            <v>0</v>
          </cell>
          <cell r="R1105">
            <v>0</v>
          </cell>
          <cell r="S1105">
            <v>0</v>
          </cell>
          <cell r="T1105">
            <v>0</v>
          </cell>
          <cell r="U1105">
            <v>0</v>
          </cell>
          <cell r="V1105">
            <v>0</v>
          </cell>
          <cell r="W1105">
            <v>0</v>
          </cell>
          <cell r="X1105">
            <v>0</v>
          </cell>
          <cell r="Y1105">
            <v>0</v>
          </cell>
          <cell r="Z1105">
            <v>0</v>
          </cell>
          <cell r="AA1105">
            <v>0</v>
          </cell>
          <cell r="AB1105">
            <v>0</v>
          </cell>
          <cell r="AC1105">
            <v>-6000000</v>
          </cell>
          <cell r="AD1105">
            <v>-6000000</v>
          </cell>
          <cell r="AE1105">
            <v>-6000000</v>
          </cell>
          <cell r="AF1105">
            <v>-6000000</v>
          </cell>
          <cell r="AG1105">
            <v>-6000000</v>
          </cell>
          <cell r="AH1105">
            <v>-6000000</v>
          </cell>
          <cell r="AI1105">
            <v>-6000000</v>
          </cell>
          <cell r="AJ1105">
            <v>-6000000</v>
          </cell>
          <cell r="AK1105">
            <v>-6000000</v>
          </cell>
          <cell r="AL1105">
            <v>-6000000</v>
          </cell>
          <cell r="AM1105">
            <v>-6000000</v>
          </cell>
          <cell r="AN1105">
            <v>-6000000</v>
          </cell>
          <cell r="AO1105">
            <v>0</v>
          </cell>
          <cell r="AP1105">
            <v>0</v>
          </cell>
          <cell r="AQ1105">
            <v>0</v>
          </cell>
          <cell r="AR1105">
            <v>0</v>
          </cell>
          <cell r="AS1105">
            <v>0</v>
          </cell>
          <cell r="AT1105">
            <v>0</v>
          </cell>
          <cell r="AU1105">
            <v>0</v>
          </cell>
          <cell r="AV1105">
            <v>0</v>
          </cell>
          <cell r="AW1105">
            <v>0</v>
          </cell>
          <cell r="AX1105">
            <v>0</v>
          </cell>
          <cell r="AY1105">
            <v>0</v>
          </cell>
          <cell r="AZ1105">
            <v>0</v>
          </cell>
          <cell r="BA1105" t="str">
            <v>TDATA</v>
          </cell>
        </row>
        <row r="1106">
          <cell r="A1106" t="str">
            <v>300</v>
          </cell>
          <cell r="B1106" t="str">
            <v>Otros Egresos Fuera de la Explotación</v>
          </cell>
          <cell r="C1106">
            <v>0</v>
          </cell>
          <cell r="D1106" t="str">
            <v>8120200</v>
          </cell>
          <cell r="E1106">
            <v>0</v>
          </cell>
          <cell r="F1106">
            <v>0</v>
          </cell>
          <cell r="G1106">
            <v>0</v>
          </cell>
          <cell r="H1106">
            <v>0</v>
          </cell>
          <cell r="I1106">
            <v>0</v>
          </cell>
          <cell r="J1106">
            <v>0</v>
          </cell>
          <cell r="K1106">
            <v>0</v>
          </cell>
          <cell r="L1106">
            <v>0</v>
          </cell>
          <cell r="M1106">
            <v>0</v>
          </cell>
          <cell r="N1106">
            <v>0</v>
          </cell>
          <cell r="O1106">
            <v>0</v>
          </cell>
          <cell r="P1106">
            <v>0</v>
          </cell>
          <cell r="Q1106">
            <v>0</v>
          </cell>
          <cell r="R1106">
            <v>0</v>
          </cell>
          <cell r="S1106">
            <v>0</v>
          </cell>
          <cell r="T1106">
            <v>0</v>
          </cell>
          <cell r="U1106">
            <v>0</v>
          </cell>
          <cell r="V1106">
            <v>0</v>
          </cell>
          <cell r="W1106">
            <v>0</v>
          </cell>
          <cell r="X1106">
            <v>0</v>
          </cell>
          <cell r="Y1106">
            <v>0</v>
          </cell>
          <cell r="Z1106">
            <v>0</v>
          </cell>
          <cell r="AA1106">
            <v>0</v>
          </cell>
          <cell r="AB1106">
            <v>0</v>
          </cell>
          <cell r="AC1106">
            <v>0</v>
          </cell>
          <cell r="AD1106">
            <v>0</v>
          </cell>
          <cell r="AE1106">
            <v>0</v>
          </cell>
          <cell r="AF1106">
            <v>0</v>
          </cell>
          <cell r="AG1106">
            <v>0</v>
          </cell>
          <cell r="AH1106">
            <v>0</v>
          </cell>
          <cell r="AI1106">
            <v>0</v>
          </cell>
          <cell r="AJ1106">
            <v>0</v>
          </cell>
          <cell r="AK1106">
            <v>0</v>
          </cell>
          <cell r="AL1106">
            <v>0</v>
          </cell>
          <cell r="AM1106">
            <v>0</v>
          </cell>
          <cell r="AN1106">
            <v>0</v>
          </cell>
          <cell r="AO1106">
            <v>0</v>
          </cell>
          <cell r="AP1106">
            <v>0</v>
          </cell>
          <cell r="AQ1106">
            <v>0</v>
          </cell>
          <cell r="AR1106">
            <v>0</v>
          </cell>
          <cell r="AS1106">
            <v>0</v>
          </cell>
          <cell r="AT1106">
            <v>0</v>
          </cell>
          <cell r="AU1106">
            <v>0</v>
          </cell>
          <cell r="AV1106">
            <v>0</v>
          </cell>
          <cell r="AW1106">
            <v>0</v>
          </cell>
          <cell r="AX1106">
            <v>0</v>
          </cell>
          <cell r="AY1106">
            <v>0</v>
          </cell>
          <cell r="AZ1106">
            <v>0</v>
          </cell>
          <cell r="BA1106" t="str">
            <v>EMPRE</v>
          </cell>
        </row>
        <row r="1107">
          <cell r="A1107" t="str">
            <v>300</v>
          </cell>
          <cell r="B1107" t="str">
            <v>Otros Egresos Fuera de la Explotación</v>
          </cell>
          <cell r="C1107">
            <v>0</v>
          </cell>
          <cell r="D1107" t="str">
            <v>8120200</v>
          </cell>
          <cell r="E1107">
            <v>0</v>
          </cell>
          <cell r="F1107">
            <v>0</v>
          </cell>
          <cell r="G1107">
            <v>0</v>
          </cell>
          <cell r="H1107">
            <v>0</v>
          </cell>
          <cell r="I1107">
            <v>0</v>
          </cell>
          <cell r="J1107">
            <v>0</v>
          </cell>
          <cell r="K1107">
            <v>0</v>
          </cell>
          <cell r="L1107">
            <v>0</v>
          </cell>
          <cell r="M1107">
            <v>0</v>
          </cell>
          <cell r="N1107">
            <v>0</v>
          </cell>
          <cell r="O1107">
            <v>0</v>
          </cell>
          <cell r="P1107">
            <v>0</v>
          </cell>
          <cell r="Q1107">
            <v>0</v>
          </cell>
          <cell r="R1107">
            <v>0</v>
          </cell>
          <cell r="S1107">
            <v>0</v>
          </cell>
          <cell r="T1107">
            <v>0</v>
          </cell>
          <cell r="U1107">
            <v>0</v>
          </cell>
          <cell r="V1107">
            <v>0</v>
          </cell>
          <cell r="W1107">
            <v>0</v>
          </cell>
          <cell r="X1107">
            <v>0</v>
          </cell>
          <cell r="Y1107">
            <v>0</v>
          </cell>
          <cell r="Z1107">
            <v>0</v>
          </cell>
          <cell r="AA1107">
            <v>0</v>
          </cell>
          <cell r="AB1107">
            <v>0</v>
          </cell>
          <cell r="AC1107">
            <v>0</v>
          </cell>
          <cell r="AD1107">
            <v>0</v>
          </cell>
          <cell r="AE1107">
            <v>0</v>
          </cell>
          <cell r="AF1107">
            <v>0</v>
          </cell>
          <cell r="AG1107">
            <v>0</v>
          </cell>
          <cell r="AH1107">
            <v>0</v>
          </cell>
          <cell r="AI1107">
            <v>0</v>
          </cell>
          <cell r="AJ1107">
            <v>0</v>
          </cell>
          <cell r="AK1107">
            <v>0</v>
          </cell>
          <cell r="AL1107">
            <v>0</v>
          </cell>
          <cell r="AM1107">
            <v>0</v>
          </cell>
          <cell r="AN1107">
            <v>0</v>
          </cell>
          <cell r="AO1107">
            <v>0</v>
          </cell>
          <cell r="AP1107">
            <v>0</v>
          </cell>
          <cell r="AQ1107">
            <v>0</v>
          </cell>
          <cell r="AR1107">
            <v>0</v>
          </cell>
          <cell r="AS1107">
            <v>0</v>
          </cell>
          <cell r="AT1107">
            <v>0</v>
          </cell>
          <cell r="AU1107">
            <v>0</v>
          </cell>
          <cell r="AV1107">
            <v>0</v>
          </cell>
          <cell r="AW1107">
            <v>0</v>
          </cell>
          <cell r="AX1107">
            <v>0</v>
          </cell>
          <cell r="AY1107">
            <v>0</v>
          </cell>
          <cell r="AZ1107">
            <v>0</v>
          </cell>
          <cell r="BA1107" t="str">
            <v>TDATA</v>
          </cell>
        </row>
        <row r="1108">
          <cell r="A1108" t="str">
            <v>300</v>
          </cell>
          <cell r="B1108" t="str">
            <v>Otros Egresos Fuera de la Explotación</v>
          </cell>
          <cell r="C1108">
            <v>0</v>
          </cell>
          <cell r="D1108" t="str">
            <v>8310601</v>
          </cell>
          <cell r="E1108">
            <v>0</v>
          </cell>
          <cell r="F1108">
            <v>0</v>
          </cell>
          <cell r="G1108">
            <v>0</v>
          </cell>
          <cell r="H1108">
            <v>0</v>
          </cell>
          <cell r="I1108">
            <v>0</v>
          </cell>
          <cell r="J1108">
            <v>0</v>
          </cell>
          <cell r="K1108">
            <v>0</v>
          </cell>
          <cell r="L1108">
            <v>0</v>
          </cell>
          <cell r="M1108">
            <v>0</v>
          </cell>
          <cell r="N1108">
            <v>0</v>
          </cell>
          <cell r="O1108">
            <v>0</v>
          </cell>
          <cell r="P1108">
            <v>0</v>
          </cell>
          <cell r="Q1108">
            <v>0</v>
          </cell>
          <cell r="R1108">
            <v>0</v>
          </cell>
          <cell r="S1108">
            <v>0</v>
          </cell>
          <cell r="T1108">
            <v>0</v>
          </cell>
          <cell r="U1108">
            <v>0</v>
          </cell>
          <cell r="V1108">
            <v>0</v>
          </cell>
          <cell r="W1108">
            <v>0</v>
          </cell>
          <cell r="X1108">
            <v>0</v>
          </cell>
          <cell r="Y1108">
            <v>0</v>
          </cell>
          <cell r="Z1108">
            <v>0</v>
          </cell>
          <cell r="AA1108">
            <v>0</v>
          </cell>
          <cell r="AB1108">
            <v>0</v>
          </cell>
          <cell r="AC1108">
            <v>0</v>
          </cell>
          <cell r="AD1108">
            <v>0</v>
          </cell>
          <cell r="AE1108">
            <v>0</v>
          </cell>
          <cell r="AF1108">
            <v>0</v>
          </cell>
          <cell r="AG1108">
            <v>0</v>
          </cell>
          <cell r="AH1108">
            <v>0</v>
          </cell>
          <cell r="AI1108">
            <v>0</v>
          </cell>
          <cell r="AJ1108">
            <v>0</v>
          </cell>
          <cell r="AK1108">
            <v>0</v>
          </cell>
          <cell r="AL1108">
            <v>0</v>
          </cell>
          <cell r="AM1108">
            <v>0</v>
          </cell>
          <cell r="AN1108">
            <v>0</v>
          </cell>
          <cell r="AO1108">
            <v>0</v>
          </cell>
          <cell r="AP1108">
            <v>0</v>
          </cell>
          <cell r="AQ1108">
            <v>0</v>
          </cell>
          <cell r="AR1108">
            <v>0</v>
          </cell>
          <cell r="AS1108">
            <v>0</v>
          </cell>
          <cell r="AT1108">
            <v>0</v>
          </cell>
          <cell r="AU1108">
            <v>0</v>
          </cell>
          <cell r="AV1108">
            <v>0</v>
          </cell>
          <cell r="AW1108">
            <v>0</v>
          </cell>
          <cell r="AX1108">
            <v>0</v>
          </cell>
          <cell r="AY1108">
            <v>0</v>
          </cell>
          <cell r="AZ1108">
            <v>0</v>
          </cell>
          <cell r="BA1108" t="str">
            <v>EMPRE</v>
          </cell>
        </row>
        <row r="1109">
          <cell r="A1109" t="str">
            <v>300</v>
          </cell>
          <cell r="B1109" t="str">
            <v>Otros Egresos Fuera de la Explotación</v>
          </cell>
          <cell r="C1109">
            <v>0</v>
          </cell>
          <cell r="D1109" t="str">
            <v>8310601</v>
          </cell>
          <cell r="E1109">
            <v>0</v>
          </cell>
          <cell r="F1109">
            <v>0</v>
          </cell>
          <cell r="G1109">
            <v>0</v>
          </cell>
          <cell r="H1109">
            <v>0</v>
          </cell>
          <cell r="I1109">
            <v>0</v>
          </cell>
          <cell r="J1109">
            <v>0</v>
          </cell>
          <cell r="K1109">
            <v>0</v>
          </cell>
          <cell r="L1109">
            <v>0</v>
          </cell>
          <cell r="M1109">
            <v>0</v>
          </cell>
          <cell r="N1109">
            <v>0</v>
          </cell>
          <cell r="O1109">
            <v>0</v>
          </cell>
          <cell r="P1109">
            <v>0</v>
          </cell>
          <cell r="Q1109">
            <v>0</v>
          </cell>
          <cell r="R1109">
            <v>0</v>
          </cell>
          <cell r="S1109">
            <v>0</v>
          </cell>
          <cell r="T1109">
            <v>0</v>
          </cell>
          <cell r="U1109">
            <v>0</v>
          </cell>
          <cell r="V1109">
            <v>0</v>
          </cell>
          <cell r="W1109">
            <v>0</v>
          </cell>
          <cell r="X1109">
            <v>0</v>
          </cell>
          <cell r="Y1109">
            <v>0</v>
          </cell>
          <cell r="Z1109">
            <v>0</v>
          </cell>
          <cell r="AA1109">
            <v>0</v>
          </cell>
          <cell r="AB1109">
            <v>0</v>
          </cell>
          <cell r="AC1109">
            <v>0</v>
          </cell>
          <cell r="AD1109">
            <v>0</v>
          </cell>
          <cell r="AE1109">
            <v>0</v>
          </cell>
          <cell r="AF1109">
            <v>0</v>
          </cell>
          <cell r="AG1109">
            <v>0</v>
          </cell>
          <cell r="AH1109">
            <v>0</v>
          </cell>
          <cell r="AI1109">
            <v>0</v>
          </cell>
          <cell r="AJ1109">
            <v>0</v>
          </cell>
          <cell r="AK1109">
            <v>0</v>
          </cell>
          <cell r="AL1109">
            <v>0</v>
          </cell>
          <cell r="AM1109">
            <v>0</v>
          </cell>
          <cell r="AN1109">
            <v>0</v>
          </cell>
          <cell r="AO1109">
            <v>0</v>
          </cell>
          <cell r="AP1109">
            <v>0</v>
          </cell>
          <cell r="AQ1109">
            <v>0</v>
          </cell>
          <cell r="AR1109">
            <v>0</v>
          </cell>
          <cell r="AS1109">
            <v>0</v>
          </cell>
          <cell r="AT1109">
            <v>0</v>
          </cell>
          <cell r="AU1109">
            <v>0</v>
          </cell>
          <cell r="AV1109">
            <v>0</v>
          </cell>
          <cell r="AW1109">
            <v>0</v>
          </cell>
          <cell r="AX1109">
            <v>0</v>
          </cell>
          <cell r="AY1109">
            <v>0</v>
          </cell>
          <cell r="AZ1109">
            <v>0</v>
          </cell>
          <cell r="BA1109" t="str">
            <v>TDATA</v>
          </cell>
        </row>
        <row r="1110">
          <cell r="A1110" t="str">
            <v>300</v>
          </cell>
          <cell r="B1110" t="str">
            <v>Otros Egresos Fuera de la Explotación</v>
          </cell>
          <cell r="C1110">
            <v>0</v>
          </cell>
          <cell r="D1110" t="str">
            <v>8310602</v>
          </cell>
          <cell r="E1110">
            <v>0</v>
          </cell>
          <cell r="F1110">
            <v>0</v>
          </cell>
          <cell r="G1110">
            <v>0</v>
          </cell>
          <cell r="H1110">
            <v>0</v>
          </cell>
          <cell r="I1110">
            <v>0</v>
          </cell>
          <cell r="J1110">
            <v>0</v>
          </cell>
          <cell r="K1110">
            <v>0</v>
          </cell>
          <cell r="L1110">
            <v>0</v>
          </cell>
          <cell r="M1110">
            <v>0</v>
          </cell>
          <cell r="N1110">
            <v>0</v>
          </cell>
          <cell r="O1110">
            <v>0</v>
          </cell>
          <cell r="P1110">
            <v>0</v>
          </cell>
          <cell r="Q1110">
            <v>0</v>
          </cell>
          <cell r="R1110">
            <v>0</v>
          </cell>
          <cell r="S1110">
            <v>0</v>
          </cell>
          <cell r="T1110">
            <v>0</v>
          </cell>
          <cell r="U1110">
            <v>0</v>
          </cell>
          <cell r="V1110">
            <v>0</v>
          </cell>
          <cell r="W1110">
            <v>0</v>
          </cell>
          <cell r="X1110">
            <v>0</v>
          </cell>
          <cell r="Y1110">
            <v>0</v>
          </cell>
          <cell r="Z1110">
            <v>0</v>
          </cell>
          <cell r="AA1110">
            <v>0</v>
          </cell>
          <cell r="AB1110">
            <v>0</v>
          </cell>
          <cell r="AC1110">
            <v>0</v>
          </cell>
          <cell r="AD1110">
            <v>0</v>
          </cell>
          <cell r="AE1110">
            <v>0</v>
          </cell>
          <cell r="AF1110">
            <v>0</v>
          </cell>
          <cell r="AG1110">
            <v>0</v>
          </cell>
          <cell r="AH1110">
            <v>0</v>
          </cell>
          <cell r="AI1110">
            <v>0</v>
          </cell>
          <cell r="AJ1110">
            <v>0</v>
          </cell>
          <cell r="AK1110">
            <v>0</v>
          </cell>
          <cell r="AL1110">
            <v>0</v>
          </cell>
          <cell r="AM1110">
            <v>0</v>
          </cell>
          <cell r="AN1110">
            <v>0</v>
          </cell>
          <cell r="AO1110">
            <v>0</v>
          </cell>
          <cell r="AP1110">
            <v>0</v>
          </cell>
          <cell r="AQ1110">
            <v>0</v>
          </cell>
          <cell r="AR1110">
            <v>0</v>
          </cell>
          <cell r="AS1110">
            <v>0</v>
          </cell>
          <cell r="AT1110">
            <v>0</v>
          </cell>
          <cell r="AU1110">
            <v>0</v>
          </cell>
          <cell r="AV1110">
            <v>0</v>
          </cell>
          <cell r="AW1110">
            <v>0</v>
          </cell>
          <cell r="AX1110">
            <v>0</v>
          </cell>
          <cell r="AY1110">
            <v>0</v>
          </cell>
          <cell r="AZ1110">
            <v>0</v>
          </cell>
          <cell r="BA1110" t="str">
            <v>EMPRE</v>
          </cell>
        </row>
        <row r="1111">
          <cell r="A1111" t="str">
            <v>300</v>
          </cell>
          <cell r="B1111" t="str">
            <v>Otros Egresos Fuera de la Explotación</v>
          </cell>
          <cell r="C1111">
            <v>0</v>
          </cell>
          <cell r="D1111" t="str">
            <v>8310602</v>
          </cell>
          <cell r="E1111">
            <v>0</v>
          </cell>
          <cell r="F1111">
            <v>0</v>
          </cell>
          <cell r="G1111">
            <v>0</v>
          </cell>
          <cell r="H1111">
            <v>0</v>
          </cell>
          <cell r="I1111">
            <v>0</v>
          </cell>
          <cell r="J1111">
            <v>0</v>
          </cell>
          <cell r="K1111">
            <v>0</v>
          </cell>
          <cell r="L1111">
            <v>0</v>
          </cell>
          <cell r="M1111">
            <v>0</v>
          </cell>
          <cell r="N1111">
            <v>0</v>
          </cell>
          <cell r="O1111">
            <v>0</v>
          </cell>
          <cell r="P1111">
            <v>0</v>
          </cell>
          <cell r="Q1111">
            <v>0</v>
          </cell>
          <cell r="R1111">
            <v>0</v>
          </cell>
          <cell r="S1111">
            <v>0</v>
          </cell>
          <cell r="T1111">
            <v>0</v>
          </cell>
          <cell r="U1111">
            <v>0</v>
          </cell>
          <cell r="V1111">
            <v>0</v>
          </cell>
          <cell r="W1111">
            <v>0</v>
          </cell>
          <cell r="X1111">
            <v>0</v>
          </cell>
          <cell r="Y1111">
            <v>0</v>
          </cell>
          <cell r="Z1111">
            <v>0</v>
          </cell>
          <cell r="AA1111">
            <v>0</v>
          </cell>
          <cell r="AB1111">
            <v>0</v>
          </cell>
          <cell r="AC1111">
            <v>0</v>
          </cell>
          <cell r="AD1111">
            <v>0</v>
          </cell>
          <cell r="AE1111">
            <v>0</v>
          </cell>
          <cell r="AF1111">
            <v>0</v>
          </cell>
          <cell r="AG1111">
            <v>0</v>
          </cell>
          <cell r="AH1111">
            <v>0</v>
          </cell>
          <cell r="AI1111">
            <v>0</v>
          </cell>
          <cell r="AJ1111">
            <v>0</v>
          </cell>
          <cell r="AK1111">
            <v>0</v>
          </cell>
          <cell r="AL1111">
            <v>0</v>
          </cell>
          <cell r="AM1111">
            <v>0</v>
          </cell>
          <cell r="AN1111">
            <v>0</v>
          </cell>
          <cell r="AO1111">
            <v>0</v>
          </cell>
          <cell r="AP1111">
            <v>0</v>
          </cell>
          <cell r="AQ1111">
            <v>0</v>
          </cell>
          <cell r="AR1111">
            <v>0</v>
          </cell>
          <cell r="AS1111">
            <v>0</v>
          </cell>
          <cell r="AT1111">
            <v>0</v>
          </cell>
          <cell r="AU1111">
            <v>0</v>
          </cell>
          <cell r="AV1111">
            <v>0</v>
          </cell>
          <cell r="AW1111">
            <v>0</v>
          </cell>
          <cell r="AX1111">
            <v>0</v>
          </cell>
          <cell r="AY1111">
            <v>0</v>
          </cell>
          <cell r="AZ1111">
            <v>0</v>
          </cell>
          <cell r="BA1111" t="str">
            <v>TDATA</v>
          </cell>
        </row>
        <row r="1112">
          <cell r="A1112" t="str">
            <v>300</v>
          </cell>
          <cell r="B1112" t="str">
            <v>Otros Egresos Fuera de la Explotación</v>
          </cell>
          <cell r="C1112">
            <v>0</v>
          </cell>
          <cell r="D1112" t="str">
            <v>8320101</v>
          </cell>
          <cell r="E1112">
            <v>0</v>
          </cell>
          <cell r="F1112">
            <v>0</v>
          </cell>
          <cell r="G1112">
            <v>0</v>
          </cell>
          <cell r="H1112">
            <v>0</v>
          </cell>
          <cell r="I1112">
            <v>0</v>
          </cell>
          <cell r="J1112">
            <v>0</v>
          </cell>
          <cell r="K1112">
            <v>0</v>
          </cell>
          <cell r="L1112">
            <v>0</v>
          </cell>
          <cell r="M1112">
            <v>0</v>
          </cell>
          <cell r="N1112">
            <v>0</v>
          </cell>
          <cell r="O1112">
            <v>0</v>
          </cell>
          <cell r="P1112">
            <v>0</v>
          </cell>
          <cell r="Q1112">
            <v>0</v>
          </cell>
          <cell r="R1112">
            <v>0</v>
          </cell>
          <cell r="S1112">
            <v>0</v>
          </cell>
          <cell r="T1112">
            <v>0</v>
          </cell>
          <cell r="U1112">
            <v>0</v>
          </cell>
          <cell r="V1112">
            <v>0</v>
          </cell>
          <cell r="W1112">
            <v>0</v>
          </cell>
          <cell r="X1112">
            <v>0</v>
          </cell>
          <cell r="Y1112">
            <v>0</v>
          </cell>
          <cell r="Z1112">
            <v>0</v>
          </cell>
          <cell r="AA1112">
            <v>0</v>
          </cell>
          <cell r="AB1112">
            <v>0</v>
          </cell>
          <cell r="AC1112">
            <v>0</v>
          </cell>
          <cell r="AD1112">
            <v>0</v>
          </cell>
          <cell r="AE1112">
            <v>0</v>
          </cell>
          <cell r="AF1112">
            <v>0</v>
          </cell>
          <cell r="AG1112">
            <v>0</v>
          </cell>
          <cell r="AH1112">
            <v>0</v>
          </cell>
          <cell r="AI1112">
            <v>0</v>
          </cell>
          <cell r="AJ1112">
            <v>0</v>
          </cell>
          <cell r="AK1112">
            <v>0</v>
          </cell>
          <cell r="AL1112">
            <v>0</v>
          </cell>
          <cell r="AM1112">
            <v>0</v>
          </cell>
          <cell r="AN1112">
            <v>0</v>
          </cell>
          <cell r="AO1112">
            <v>0</v>
          </cell>
          <cell r="AP1112">
            <v>0</v>
          </cell>
          <cell r="AQ1112">
            <v>0</v>
          </cell>
          <cell r="AR1112">
            <v>0</v>
          </cell>
          <cell r="AS1112">
            <v>0</v>
          </cell>
          <cell r="AT1112">
            <v>0</v>
          </cell>
          <cell r="AU1112">
            <v>0</v>
          </cell>
          <cell r="AV1112">
            <v>0</v>
          </cell>
          <cell r="AW1112">
            <v>0</v>
          </cell>
          <cell r="AX1112">
            <v>0</v>
          </cell>
          <cell r="AY1112">
            <v>0</v>
          </cell>
          <cell r="AZ1112">
            <v>0</v>
          </cell>
          <cell r="BA1112" t="str">
            <v>EMPRE</v>
          </cell>
        </row>
        <row r="1113">
          <cell r="A1113" t="str">
            <v>300</v>
          </cell>
          <cell r="B1113" t="str">
            <v>Otros Egresos Fuera de la Explotación</v>
          </cell>
          <cell r="C1113">
            <v>0</v>
          </cell>
          <cell r="D1113" t="str">
            <v>8320101</v>
          </cell>
          <cell r="E1113">
            <v>0</v>
          </cell>
          <cell r="F1113">
            <v>0</v>
          </cell>
          <cell r="G1113">
            <v>0</v>
          </cell>
          <cell r="H1113">
            <v>0</v>
          </cell>
          <cell r="I1113">
            <v>0</v>
          </cell>
          <cell r="J1113">
            <v>0</v>
          </cell>
          <cell r="K1113">
            <v>0</v>
          </cell>
          <cell r="L1113">
            <v>0</v>
          </cell>
          <cell r="M1113">
            <v>0</v>
          </cell>
          <cell r="N1113">
            <v>0</v>
          </cell>
          <cell r="O1113">
            <v>0</v>
          </cell>
          <cell r="P1113">
            <v>0</v>
          </cell>
          <cell r="Q1113">
            <v>0</v>
          </cell>
          <cell r="R1113">
            <v>0</v>
          </cell>
          <cell r="S1113">
            <v>0</v>
          </cell>
          <cell r="T1113">
            <v>0</v>
          </cell>
          <cell r="U1113">
            <v>0</v>
          </cell>
          <cell r="V1113">
            <v>0</v>
          </cell>
          <cell r="W1113">
            <v>0</v>
          </cell>
          <cell r="X1113">
            <v>0</v>
          </cell>
          <cell r="Y1113">
            <v>0</v>
          </cell>
          <cell r="Z1113">
            <v>0</v>
          </cell>
          <cell r="AA1113">
            <v>0</v>
          </cell>
          <cell r="AB1113">
            <v>0</v>
          </cell>
          <cell r="AC1113">
            <v>0</v>
          </cell>
          <cell r="AD1113">
            <v>0</v>
          </cell>
          <cell r="AE1113">
            <v>0</v>
          </cell>
          <cell r="AF1113">
            <v>0</v>
          </cell>
          <cell r="AG1113">
            <v>0</v>
          </cell>
          <cell r="AH1113">
            <v>0</v>
          </cell>
          <cell r="AI1113">
            <v>0</v>
          </cell>
          <cell r="AJ1113">
            <v>0</v>
          </cell>
          <cell r="AK1113">
            <v>0</v>
          </cell>
          <cell r="AL1113">
            <v>0</v>
          </cell>
          <cell r="AM1113">
            <v>0</v>
          </cell>
          <cell r="AN1113">
            <v>0</v>
          </cell>
          <cell r="AO1113">
            <v>0</v>
          </cell>
          <cell r="AP1113">
            <v>0</v>
          </cell>
          <cell r="AQ1113">
            <v>0</v>
          </cell>
          <cell r="AR1113">
            <v>0</v>
          </cell>
          <cell r="AS1113">
            <v>0</v>
          </cell>
          <cell r="AT1113">
            <v>0</v>
          </cell>
          <cell r="AU1113">
            <v>0</v>
          </cell>
          <cell r="AV1113">
            <v>0</v>
          </cell>
          <cell r="AW1113">
            <v>0</v>
          </cell>
          <cell r="AX1113">
            <v>0</v>
          </cell>
          <cell r="AY1113">
            <v>0</v>
          </cell>
          <cell r="AZ1113">
            <v>0</v>
          </cell>
          <cell r="BA1113" t="str">
            <v>TDATA</v>
          </cell>
        </row>
        <row r="1114">
          <cell r="A1114" t="str">
            <v>300</v>
          </cell>
          <cell r="B1114" t="str">
            <v>Otros Egresos Fuera de la Explotación</v>
          </cell>
          <cell r="C1114">
            <v>0</v>
          </cell>
          <cell r="D1114" t="str">
            <v>8640200</v>
          </cell>
          <cell r="E1114">
            <v>-42994748</v>
          </cell>
          <cell r="F1114">
            <v>-22130119</v>
          </cell>
          <cell r="G1114">
            <v>0</v>
          </cell>
          <cell r="H1114">
            <v>0</v>
          </cell>
          <cell r="I1114">
            <v>0</v>
          </cell>
          <cell r="J1114">
            <v>0</v>
          </cell>
          <cell r="K1114">
            <v>0</v>
          </cell>
          <cell r="L1114">
            <v>0</v>
          </cell>
          <cell r="M1114">
            <v>0</v>
          </cell>
          <cell r="N1114">
            <v>0</v>
          </cell>
          <cell r="O1114">
            <v>0</v>
          </cell>
          <cell r="P1114">
            <v>0</v>
          </cell>
          <cell r="Q1114">
            <v>0</v>
          </cell>
          <cell r="R1114">
            <v>0</v>
          </cell>
          <cell r="S1114">
            <v>0</v>
          </cell>
          <cell r="T1114">
            <v>0</v>
          </cell>
          <cell r="U1114">
            <v>0</v>
          </cell>
          <cell r="V1114">
            <v>0</v>
          </cell>
          <cell r="W1114">
            <v>0</v>
          </cell>
          <cell r="X1114">
            <v>0</v>
          </cell>
          <cell r="Y1114">
            <v>0</v>
          </cell>
          <cell r="Z1114">
            <v>0</v>
          </cell>
          <cell r="AA1114">
            <v>0</v>
          </cell>
          <cell r="AB1114">
            <v>0</v>
          </cell>
          <cell r="AC1114">
            <v>0</v>
          </cell>
          <cell r="AD1114">
            <v>0</v>
          </cell>
          <cell r="AE1114">
            <v>0</v>
          </cell>
          <cell r="AF1114">
            <v>0</v>
          </cell>
          <cell r="AG1114">
            <v>0</v>
          </cell>
          <cell r="AH1114">
            <v>0</v>
          </cell>
          <cell r="AI1114">
            <v>0</v>
          </cell>
          <cell r="AJ1114">
            <v>0</v>
          </cell>
          <cell r="AK1114">
            <v>0</v>
          </cell>
          <cell r="AL1114">
            <v>0</v>
          </cell>
          <cell r="AM1114">
            <v>0</v>
          </cell>
          <cell r="AN1114">
            <v>0</v>
          </cell>
          <cell r="AO1114">
            <v>0</v>
          </cell>
          <cell r="AP1114">
            <v>0</v>
          </cell>
          <cell r="AQ1114">
            <v>0</v>
          </cell>
          <cell r="AR1114">
            <v>0</v>
          </cell>
          <cell r="AS1114">
            <v>0</v>
          </cell>
          <cell r="AT1114">
            <v>0</v>
          </cell>
          <cell r="AU1114">
            <v>0</v>
          </cell>
          <cell r="AV1114">
            <v>0</v>
          </cell>
          <cell r="AW1114">
            <v>0</v>
          </cell>
          <cell r="AX1114">
            <v>0</v>
          </cell>
          <cell r="AY1114">
            <v>0</v>
          </cell>
          <cell r="AZ1114">
            <v>0</v>
          </cell>
          <cell r="BA1114" t="str">
            <v>EMPRE</v>
          </cell>
        </row>
        <row r="1115">
          <cell r="A1115" t="str">
            <v>300</v>
          </cell>
          <cell r="B1115" t="str">
            <v>Otros Egresos Fuera de la Explotación</v>
          </cell>
          <cell r="C1115">
            <v>0</v>
          </cell>
          <cell r="D1115" t="str">
            <v>8640200</v>
          </cell>
          <cell r="E1115">
            <v>-31356042</v>
          </cell>
          <cell r="F1115">
            <v>-40000964</v>
          </cell>
          <cell r="G1115">
            <v>0</v>
          </cell>
          <cell r="H1115">
            <v>0</v>
          </cell>
          <cell r="I1115">
            <v>0</v>
          </cell>
          <cell r="J1115">
            <v>0</v>
          </cell>
          <cell r="K1115">
            <v>0</v>
          </cell>
          <cell r="L1115">
            <v>0</v>
          </cell>
          <cell r="M1115">
            <v>0</v>
          </cell>
          <cell r="N1115">
            <v>0</v>
          </cell>
          <cell r="O1115">
            <v>0</v>
          </cell>
          <cell r="P1115">
            <v>0</v>
          </cell>
          <cell r="Q1115">
            <v>0</v>
          </cell>
          <cell r="R1115">
            <v>0</v>
          </cell>
          <cell r="S1115">
            <v>0</v>
          </cell>
          <cell r="T1115">
            <v>0</v>
          </cell>
          <cell r="U1115">
            <v>0</v>
          </cell>
          <cell r="V1115">
            <v>0</v>
          </cell>
          <cell r="W1115">
            <v>0</v>
          </cell>
          <cell r="X1115">
            <v>0</v>
          </cell>
          <cell r="Y1115">
            <v>0</v>
          </cell>
          <cell r="Z1115">
            <v>0</v>
          </cell>
          <cell r="AA1115">
            <v>0</v>
          </cell>
          <cell r="AB1115">
            <v>0</v>
          </cell>
          <cell r="AC1115">
            <v>0</v>
          </cell>
          <cell r="AD1115">
            <v>0</v>
          </cell>
          <cell r="AE1115">
            <v>0</v>
          </cell>
          <cell r="AF1115">
            <v>0</v>
          </cell>
          <cell r="AG1115">
            <v>0</v>
          </cell>
          <cell r="AH1115">
            <v>0</v>
          </cell>
          <cell r="AI1115">
            <v>0</v>
          </cell>
          <cell r="AJ1115">
            <v>0</v>
          </cell>
          <cell r="AK1115">
            <v>0</v>
          </cell>
          <cell r="AL1115">
            <v>0</v>
          </cell>
          <cell r="AM1115">
            <v>0</v>
          </cell>
          <cell r="AN1115">
            <v>0</v>
          </cell>
          <cell r="AO1115">
            <v>-1116</v>
          </cell>
          <cell r="AP1115">
            <v>0</v>
          </cell>
          <cell r="AQ1115">
            <v>-649698</v>
          </cell>
          <cell r="AR1115">
            <v>-35600</v>
          </cell>
          <cell r="AS1115">
            <v>0</v>
          </cell>
          <cell r="AT1115">
            <v>0</v>
          </cell>
          <cell r="AU1115">
            <v>-54404</v>
          </cell>
          <cell r="AV1115">
            <v>0</v>
          </cell>
          <cell r="AW1115">
            <v>-567098</v>
          </cell>
          <cell r="AX1115">
            <v>0</v>
          </cell>
          <cell r="AY1115">
            <v>0</v>
          </cell>
          <cell r="AZ1115">
            <v>-9873840</v>
          </cell>
          <cell r="BA1115" t="str">
            <v>TDATA</v>
          </cell>
        </row>
        <row r="1116">
          <cell r="A1116" t="str">
            <v>300</v>
          </cell>
          <cell r="B1116" t="str">
            <v>Otros Egresos Fuera de la Explotación</v>
          </cell>
          <cell r="C1116">
            <v>0</v>
          </cell>
          <cell r="D1116" t="str">
            <v>8640202</v>
          </cell>
          <cell r="E1116">
            <v>0</v>
          </cell>
          <cell r="F1116">
            <v>0</v>
          </cell>
          <cell r="G1116">
            <v>0</v>
          </cell>
          <cell r="H1116">
            <v>0</v>
          </cell>
          <cell r="I1116">
            <v>0</v>
          </cell>
          <cell r="J1116">
            <v>0</v>
          </cell>
          <cell r="K1116">
            <v>0</v>
          </cell>
          <cell r="L1116">
            <v>0</v>
          </cell>
          <cell r="M1116">
            <v>0</v>
          </cell>
          <cell r="N1116">
            <v>0</v>
          </cell>
          <cell r="O1116">
            <v>0</v>
          </cell>
          <cell r="P1116">
            <v>0</v>
          </cell>
          <cell r="Q1116">
            <v>0</v>
          </cell>
          <cell r="R1116">
            <v>0</v>
          </cell>
          <cell r="S1116">
            <v>0</v>
          </cell>
          <cell r="T1116">
            <v>0</v>
          </cell>
          <cell r="U1116">
            <v>0</v>
          </cell>
          <cell r="V1116">
            <v>0</v>
          </cell>
          <cell r="W1116">
            <v>0</v>
          </cell>
          <cell r="X1116">
            <v>0</v>
          </cell>
          <cell r="Y1116">
            <v>0</v>
          </cell>
          <cell r="Z1116">
            <v>0</v>
          </cell>
          <cell r="AA1116">
            <v>0</v>
          </cell>
          <cell r="AB1116">
            <v>0</v>
          </cell>
          <cell r="AC1116">
            <v>0</v>
          </cell>
          <cell r="AD1116">
            <v>0</v>
          </cell>
          <cell r="AE1116">
            <v>0</v>
          </cell>
          <cell r="AF1116">
            <v>0</v>
          </cell>
          <cell r="AG1116">
            <v>0</v>
          </cell>
          <cell r="AH1116">
            <v>0</v>
          </cell>
          <cell r="AI1116">
            <v>0</v>
          </cell>
          <cell r="AJ1116">
            <v>0</v>
          </cell>
          <cell r="AK1116">
            <v>0</v>
          </cell>
          <cell r="AL1116">
            <v>0</v>
          </cell>
          <cell r="AM1116">
            <v>0</v>
          </cell>
          <cell r="AN1116">
            <v>0</v>
          </cell>
          <cell r="AO1116">
            <v>0</v>
          </cell>
          <cell r="AP1116">
            <v>0</v>
          </cell>
          <cell r="AQ1116">
            <v>0</v>
          </cell>
          <cell r="AR1116">
            <v>0</v>
          </cell>
          <cell r="AS1116">
            <v>0</v>
          </cell>
          <cell r="AT1116">
            <v>0</v>
          </cell>
          <cell r="AU1116">
            <v>0</v>
          </cell>
          <cell r="AV1116">
            <v>0</v>
          </cell>
          <cell r="AW1116">
            <v>0</v>
          </cell>
          <cell r="AX1116">
            <v>0</v>
          </cell>
          <cell r="AY1116">
            <v>0</v>
          </cell>
          <cell r="AZ1116">
            <v>0</v>
          </cell>
          <cell r="BA1116" t="str">
            <v>EMPRE</v>
          </cell>
        </row>
        <row r="1117">
          <cell r="A1117" t="str">
            <v>300</v>
          </cell>
          <cell r="B1117" t="str">
            <v>Otros Egresos Fuera de la Explotación</v>
          </cell>
          <cell r="C1117">
            <v>0</v>
          </cell>
          <cell r="D1117" t="str">
            <v>8640202</v>
          </cell>
          <cell r="E1117">
            <v>0</v>
          </cell>
          <cell r="F1117">
            <v>0</v>
          </cell>
          <cell r="G1117">
            <v>0</v>
          </cell>
          <cell r="H1117">
            <v>0</v>
          </cell>
          <cell r="I1117">
            <v>0</v>
          </cell>
          <cell r="J1117">
            <v>0</v>
          </cell>
          <cell r="K1117">
            <v>0</v>
          </cell>
          <cell r="L1117">
            <v>0</v>
          </cell>
          <cell r="M1117">
            <v>0</v>
          </cell>
          <cell r="N1117">
            <v>0</v>
          </cell>
          <cell r="O1117">
            <v>0</v>
          </cell>
          <cell r="P1117">
            <v>0</v>
          </cell>
          <cell r="Q1117">
            <v>0</v>
          </cell>
          <cell r="R1117">
            <v>0</v>
          </cell>
          <cell r="S1117">
            <v>0</v>
          </cell>
          <cell r="T1117">
            <v>0</v>
          </cell>
          <cell r="U1117">
            <v>0</v>
          </cell>
          <cell r="V1117">
            <v>0</v>
          </cell>
          <cell r="W1117">
            <v>0</v>
          </cell>
          <cell r="X1117">
            <v>0</v>
          </cell>
          <cell r="Y1117">
            <v>0</v>
          </cell>
          <cell r="Z1117">
            <v>0</v>
          </cell>
          <cell r="AA1117">
            <v>0</v>
          </cell>
          <cell r="AB1117">
            <v>0</v>
          </cell>
          <cell r="AC1117">
            <v>0</v>
          </cell>
          <cell r="AD1117">
            <v>0</v>
          </cell>
          <cell r="AE1117">
            <v>0</v>
          </cell>
          <cell r="AF1117">
            <v>0</v>
          </cell>
          <cell r="AG1117">
            <v>0</v>
          </cell>
          <cell r="AH1117">
            <v>0</v>
          </cell>
          <cell r="AI1117">
            <v>0</v>
          </cell>
          <cell r="AJ1117">
            <v>0</v>
          </cell>
          <cell r="AK1117">
            <v>0</v>
          </cell>
          <cell r="AL1117">
            <v>0</v>
          </cell>
          <cell r="AM1117">
            <v>0</v>
          </cell>
          <cell r="AN1117">
            <v>0</v>
          </cell>
          <cell r="AO1117">
            <v>0</v>
          </cell>
          <cell r="AP1117">
            <v>0</v>
          </cell>
          <cell r="AQ1117">
            <v>0</v>
          </cell>
          <cell r="AR1117">
            <v>0</v>
          </cell>
          <cell r="AS1117">
            <v>0</v>
          </cell>
          <cell r="AT1117">
            <v>0</v>
          </cell>
          <cell r="AU1117">
            <v>0</v>
          </cell>
          <cell r="AV1117">
            <v>0</v>
          </cell>
          <cell r="AW1117">
            <v>0</v>
          </cell>
          <cell r="AX1117">
            <v>0</v>
          </cell>
          <cell r="AY1117">
            <v>0</v>
          </cell>
          <cell r="AZ1117">
            <v>0</v>
          </cell>
          <cell r="BA1117" t="str">
            <v>TDATA</v>
          </cell>
        </row>
        <row r="1118">
          <cell r="A1118" t="str">
            <v>300</v>
          </cell>
          <cell r="B1118" t="str">
            <v>Otros Egresos Fuera de la Explotación</v>
          </cell>
          <cell r="C1118">
            <v>0</v>
          </cell>
          <cell r="D1118" t="str">
            <v>8640203</v>
          </cell>
          <cell r="E1118">
            <v>141500</v>
          </cell>
          <cell r="F1118">
            <v>0</v>
          </cell>
          <cell r="G1118">
            <v>0</v>
          </cell>
          <cell r="H1118">
            <v>0</v>
          </cell>
          <cell r="I1118">
            <v>0</v>
          </cell>
          <cell r="J1118">
            <v>0</v>
          </cell>
          <cell r="K1118">
            <v>0</v>
          </cell>
          <cell r="L1118">
            <v>0</v>
          </cell>
          <cell r="M1118">
            <v>0</v>
          </cell>
          <cell r="N1118">
            <v>0</v>
          </cell>
          <cell r="O1118">
            <v>0</v>
          </cell>
          <cell r="P1118">
            <v>0</v>
          </cell>
          <cell r="Q1118">
            <v>0</v>
          </cell>
          <cell r="R1118">
            <v>0</v>
          </cell>
          <cell r="S1118">
            <v>0</v>
          </cell>
          <cell r="T1118">
            <v>0</v>
          </cell>
          <cell r="U1118">
            <v>0</v>
          </cell>
          <cell r="V1118">
            <v>0</v>
          </cell>
          <cell r="W1118">
            <v>0</v>
          </cell>
          <cell r="X1118">
            <v>0</v>
          </cell>
          <cell r="Y1118">
            <v>0</v>
          </cell>
          <cell r="Z1118">
            <v>0</v>
          </cell>
          <cell r="AA1118">
            <v>0</v>
          </cell>
          <cell r="AB1118">
            <v>0</v>
          </cell>
          <cell r="AC1118">
            <v>0</v>
          </cell>
          <cell r="AD1118">
            <v>0</v>
          </cell>
          <cell r="AE1118">
            <v>0</v>
          </cell>
          <cell r="AF1118">
            <v>0</v>
          </cell>
          <cell r="AG1118">
            <v>0</v>
          </cell>
          <cell r="AH1118">
            <v>0</v>
          </cell>
          <cell r="AI1118">
            <v>0</v>
          </cell>
          <cell r="AJ1118">
            <v>0</v>
          </cell>
          <cell r="AK1118">
            <v>0</v>
          </cell>
          <cell r="AL1118">
            <v>0</v>
          </cell>
          <cell r="AM1118">
            <v>0</v>
          </cell>
          <cell r="AN1118">
            <v>0</v>
          </cell>
          <cell r="AO1118">
            <v>0</v>
          </cell>
          <cell r="AP1118">
            <v>0</v>
          </cell>
          <cell r="AQ1118">
            <v>0</v>
          </cell>
          <cell r="AR1118">
            <v>0</v>
          </cell>
          <cell r="AS1118">
            <v>0</v>
          </cell>
          <cell r="AT1118">
            <v>0</v>
          </cell>
          <cell r="AU1118">
            <v>0</v>
          </cell>
          <cell r="AV1118">
            <v>0</v>
          </cell>
          <cell r="AW1118">
            <v>0</v>
          </cell>
          <cell r="AX1118">
            <v>0</v>
          </cell>
          <cell r="AY1118">
            <v>0</v>
          </cell>
          <cell r="AZ1118">
            <v>0</v>
          </cell>
          <cell r="BA1118" t="str">
            <v>EMPRE</v>
          </cell>
        </row>
        <row r="1119">
          <cell r="A1119" t="str">
            <v>300</v>
          </cell>
          <cell r="B1119" t="str">
            <v>Otros Egresos Fuera de la Explotación</v>
          </cell>
          <cell r="C1119">
            <v>0</v>
          </cell>
          <cell r="D1119" t="str">
            <v>8640206</v>
          </cell>
          <cell r="E1119">
            <v>0</v>
          </cell>
          <cell r="F1119">
            <v>0</v>
          </cell>
          <cell r="G1119">
            <v>0</v>
          </cell>
          <cell r="H1119">
            <v>0</v>
          </cell>
          <cell r="I1119">
            <v>0</v>
          </cell>
          <cell r="J1119">
            <v>0</v>
          </cell>
          <cell r="K1119">
            <v>0</v>
          </cell>
          <cell r="L1119">
            <v>0</v>
          </cell>
          <cell r="M1119">
            <v>0</v>
          </cell>
          <cell r="N1119">
            <v>0</v>
          </cell>
          <cell r="O1119">
            <v>0</v>
          </cell>
          <cell r="P1119">
            <v>0</v>
          </cell>
          <cell r="Q1119">
            <v>0</v>
          </cell>
          <cell r="R1119">
            <v>0</v>
          </cell>
          <cell r="S1119">
            <v>0</v>
          </cell>
          <cell r="T1119">
            <v>0</v>
          </cell>
          <cell r="U1119">
            <v>0</v>
          </cell>
          <cell r="V1119">
            <v>0</v>
          </cell>
          <cell r="W1119">
            <v>0</v>
          </cell>
          <cell r="X1119">
            <v>0</v>
          </cell>
          <cell r="Y1119">
            <v>0</v>
          </cell>
          <cell r="Z1119">
            <v>0</v>
          </cell>
          <cell r="AA1119">
            <v>0</v>
          </cell>
          <cell r="AB1119">
            <v>0</v>
          </cell>
          <cell r="AC1119">
            <v>0</v>
          </cell>
          <cell r="AD1119">
            <v>0</v>
          </cell>
          <cell r="AE1119">
            <v>0</v>
          </cell>
          <cell r="AF1119">
            <v>0</v>
          </cell>
          <cell r="AG1119">
            <v>0</v>
          </cell>
          <cell r="AH1119">
            <v>0</v>
          </cell>
          <cell r="AI1119">
            <v>0</v>
          </cell>
          <cell r="AJ1119">
            <v>0</v>
          </cell>
          <cell r="AK1119">
            <v>0</v>
          </cell>
          <cell r="AL1119">
            <v>0</v>
          </cell>
          <cell r="AM1119">
            <v>0</v>
          </cell>
          <cell r="AN1119">
            <v>0</v>
          </cell>
          <cell r="AO1119">
            <v>0</v>
          </cell>
          <cell r="AP1119">
            <v>0</v>
          </cell>
          <cell r="AQ1119">
            <v>0</v>
          </cell>
          <cell r="AR1119">
            <v>0</v>
          </cell>
          <cell r="AS1119">
            <v>0</v>
          </cell>
          <cell r="AT1119">
            <v>0</v>
          </cell>
          <cell r="AU1119">
            <v>0</v>
          </cell>
          <cell r="AV1119">
            <v>0</v>
          </cell>
          <cell r="AW1119">
            <v>0</v>
          </cell>
          <cell r="AX1119">
            <v>0</v>
          </cell>
          <cell r="AY1119">
            <v>0</v>
          </cell>
          <cell r="AZ1119">
            <v>0</v>
          </cell>
          <cell r="BA1119" t="str">
            <v>EMPRE</v>
          </cell>
        </row>
        <row r="1120">
          <cell r="A1120" t="str">
            <v>300</v>
          </cell>
          <cell r="B1120" t="str">
            <v>Otros Egresos Fuera de la Explotación</v>
          </cell>
          <cell r="C1120">
            <v>0</v>
          </cell>
          <cell r="D1120" t="str">
            <v>8640206</v>
          </cell>
          <cell r="E1120">
            <v>0</v>
          </cell>
          <cell r="F1120">
            <v>0</v>
          </cell>
          <cell r="G1120">
            <v>0</v>
          </cell>
          <cell r="H1120">
            <v>0</v>
          </cell>
          <cell r="I1120">
            <v>0</v>
          </cell>
          <cell r="J1120">
            <v>0</v>
          </cell>
          <cell r="K1120">
            <v>0</v>
          </cell>
          <cell r="L1120">
            <v>0</v>
          </cell>
          <cell r="M1120">
            <v>0</v>
          </cell>
          <cell r="N1120">
            <v>0</v>
          </cell>
          <cell r="O1120">
            <v>0</v>
          </cell>
          <cell r="P1120">
            <v>0</v>
          </cell>
          <cell r="Q1120">
            <v>0</v>
          </cell>
          <cell r="R1120">
            <v>0</v>
          </cell>
          <cell r="S1120">
            <v>0</v>
          </cell>
          <cell r="T1120">
            <v>0</v>
          </cell>
          <cell r="U1120">
            <v>0</v>
          </cell>
          <cell r="V1120">
            <v>0</v>
          </cell>
          <cell r="W1120">
            <v>0</v>
          </cell>
          <cell r="X1120">
            <v>0</v>
          </cell>
          <cell r="Y1120">
            <v>0</v>
          </cell>
          <cell r="Z1120">
            <v>0</v>
          </cell>
          <cell r="AA1120">
            <v>0</v>
          </cell>
          <cell r="AB1120">
            <v>0</v>
          </cell>
          <cell r="AC1120">
            <v>0</v>
          </cell>
          <cell r="AD1120">
            <v>0</v>
          </cell>
          <cell r="AE1120">
            <v>0</v>
          </cell>
          <cell r="AF1120">
            <v>0</v>
          </cell>
          <cell r="AG1120">
            <v>0</v>
          </cell>
          <cell r="AH1120">
            <v>0</v>
          </cell>
          <cell r="AI1120">
            <v>0</v>
          </cell>
          <cell r="AJ1120">
            <v>0</v>
          </cell>
          <cell r="AK1120">
            <v>0</v>
          </cell>
          <cell r="AL1120">
            <v>0</v>
          </cell>
          <cell r="AM1120">
            <v>0</v>
          </cell>
          <cell r="AN1120">
            <v>0</v>
          </cell>
          <cell r="AO1120">
            <v>0</v>
          </cell>
          <cell r="AP1120">
            <v>0</v>
          </cell>
          <cell r="AQ1120">
            <v>0</v>
          </cell>
          <cell r="AR1120">
            <v>0</v>
          </cell>
          <cell r="AS1120">
            <v>0</v>
          </cell>
          <cell r="AT1120">
            <v>0</v>
          </cell>
          <cell r="AU1120">
            <v>0</v>
          </cell>
          <cell r="AV1120">
            <v>0</v>
          </cell>
          <cell r="AW1120">
            <v>0</v>
          </cell>
          <cell r="AX1120">
            <v>0</v>
          </cell>
          <cell r="AY1120">
            <v>0</v>
          </cell>
          <cell r="AZ1120">
            <v>0</v>
          </cell>
          <cell r="BA1120" t="str">
            <v>TDATA</v>
          </cell>
        </row>
        <row r="1121">
          <cell r="A1121" t="str">
            <v>300</v>
          </cell>
          <cell r="B1121" t="str">
            <v>Otros Egresos Fuera de la Explotación</v>
          </cell>
          <cell r="C1121">
            <v>0</v>
          </cell>
          <cell r="D1121" t="str">
            <v>8640207</v>
          </cell>
          <cell r="E1121">
            <v>0</v>
          </cell>
          <cell r="F1121">
            <v>0</v>
          </cell>
          <cell r="G1121">
            <v>0</v>
          </cell>
          <cell r="H1121">
            <v>0</v>
          </cell>
          <cell r="I1121">
            <v>0</v>
          </cell>
          <cell r="J1121">
            <v>0</v>
          </cell>
          <cell r="K1121">
            <v>0</v>
          </cell>
          <cell r="L1121">
            <v>0</v>
          </cell>
          <cell r="M1121">
            <v>0</v>
          </cell>
          <cell r="N1121">
            <v>0</v>
          </cell>
          <cell r="O1121">
            <v>0</v>
          </cell>
          <cell r="P1121">
            <v>0</v>
          </cell>
          <cell r="Q1121">
            <v>0</v>
          </cell>
          <cell r="R1121">
            <v>0</v>
          </cell>
          <cell r="S1121">
            <v>0</v>
          </cell>
          <cell r="T1121">
            <v>0</v>
          </cell>
          <cell r="U1121">
            <v>0</v>
          </cell>
          <cell r="V1121">
            <v>0</v>
          </cell>
          <cell r="W1121">
            <v>0</v>
          </cell>
          <cell r="X1121">
            <v>0</v>
          </cell>
          <cell r="Y1121">
            <v>0</v>
          </cell>
          <cell r="Z1121">
            <v>0</v>
          </cell>
          <cell r="AA1121">
            <v>0</v>
          </cell>
          <cell r="AB1121">
            <v>0</v>
          </cell>
          <cell r="AC1121">
            <v>0</v>
          </cell>
          <cell r="AD1121">
            <v>0</v>
          </cell>
          <cell r="AE1121">
            <v>0</v>
          </cell>
          <cell r="AF1121">
            <v>0</v>
          </cell>
          <cell r="AG1121">
            <v>0</v>
          </cell>
          <cell r="AH1121">
            <v>0</v>
          </cell>
          <cell r="AI1121">
            <v>0</v>
          </cell>
          <cell r="AJ1121">
            <v>0</v>
          </cell>
          <cell r="AK1121">
            <v>0</v>
          </cell>
          <cell r="AL1121">
            <v>0</v>
          </cell>
          <cell r="AM1121">
            <v>0</v>
          </cell>
          <cell r="AN1121">
            <v>0</v>
          </cell>
          <cell r="AO1121">
            <v>0</v>
          </cell>
          <cell r="AP1121">
            <v>0</v>
          </cell>
          <cell r="AQ1121">
            <v>0</v>
          </cell>
          <cell r="AR1121">
            <v>0</v>
          </cell>
          <cell r="AS1121">
            <v>0</v>
          </cell>
          <cell r="AT1121">
            <v>-3026806</v>
          </cell>
          <cell r="AU1121">
            <v>0</v>
          </cell>
          <cell r="AV1121">
            <v>0</v>
          </cell>
          <cell r="AW1121">
            <v>0</v>
          </cell>
          <cell r="AX1121">
            <v>0</v>
          </cell>
          <cell r="AY1121">
            <v>0</v>
          </cell>
          <cell r="AZ1121">
            <v>0</v>
          </cell>
          <cell r="BA1121" t="str">
            <v>TDATA</v>
          </cell>
        </row>
        <row r="1122">
          <cell r="A1122" t="str">
            <v>300</v>
          </cell>
          <cell r="B1122" t="str">
            <v>Otros Egresos Fuera de la Explotación</v>
          </cell>
          <cell r="C1122">
            <v>0</v>
          </cell>
          <cell r="D1122" t="str">
            <v>8640209</v>
          </cell>
          <cell r="E1122">
            <v>0</v>
          </cell>
          <cell r="F1122">
            <v>0</v>
          </cell>
          <cell r="G1122">
            <v>0</v>
          </cell>
          <cell r="H1122">
            <v>0</v>
          </cell>
          <cell r="I1122">
            <v>0</v>
          </cell>
          <cell r="J1122">
            <v>0</v>
          </cell>
          <cell r="K1122">
            <v>0</v>
          </cell>
          <cell r="L1122">
            <v>0</v>
          </cell>
          <cell r="M1122">
            <v>0</v>
          </cell>
          <cell r="N1122">
            <v>0</v>
          </cell>
          <cell r="O1122">
            <v>0</v>
          </cell>
          <cell r="P1122">
            <v>0</v>
          </cell>
          <cell r="Q1122">
            <v>0</v>
          </cell>
          <cell r="R1122">
            <v>0</v>
          </cell>
          <cell r="S1122">
            <v>0</v>
          </cell>
          <cell r="T1122">
            <v>0</v>
          </cell>
          <cell r="U1122">
            <v>0</v>
          </cell>
          <cell r="V1122">
            <v>0</v>
          </cell>
          <cell r="W1122">
            <v>0</v>
          </cell>
          <cell r="X1122">
            <v>0</v>
          </cell>
          <cell r="Y1122">
            <v>0</v>
          </cell>
          <cell r="Z1122">
            <v>0</v>
          </cell>
          <cell r="AA1122">
            <v>0</v>
          </cell>
          <cell r="AB1122">
            <v>0</v>
          </cell>
          <cell r="AC1122">
            <v>0</v>
          </cell>
          <cell r="AD1122">
            <v>0</v>
          </cell>
          <cell r="AE1122">
            <v>0</v>
          </cell>
          <cell r="AF1122">
            <v>0</v>
          </cell>
          <cell r="AG1122">
            <v>0</v>
          </cell>
          <cell r="AH1122">
            <v>0</v>
          </cell>
          <cell r="AI1122">
            <v>0</v>
          </cell>
          <cell r="AJ1122">
            <v>0</v>
          </cell>
          <cell r="AK1122">
            <v>0</v>
          </cell>
          <cell r="AL1122">
            <v>0</v>
          </cell>
          <cell r="AM1122">
            <v>0</v>
          </cell>
          <cell r="AN1122">
            <v>0</v>
          </cell>
          <cell r="AO1122">
            <v>0</v>
          </cell>
          <cell r="AP1122">
            <v>0</v>
          </cell>
          <cell r="AQ1122">
            <v>0</v>
          </cell>
          <cell r="AR1122">
            <v>0</v>
          </cell>
          <cell r="AS1122">
            <v>0</v>
          </cell>
          <cell r="AT1122">
            <v>0</v>
          </cell>
          <cell r="AU1122">
            <v>0</v>
          </cell>
          <cell r="AV1122">
            <v>0</v>
          </cell>
          <cell r="AW1122">
            <v>0</v>
          </cell>
          <cell r="AX1122">
            <v>0</v>
          </cell>
          <cell r="AY1122">
            <v>0</v>
          </cell>
          <cell r="AZ1122">
            <v>0</v>
          </cell>
          <cell r="BA1122" t="str">
            <v>EMPRE</v>
          </cell>
        </row>
        <row r="1123">
          <cell r="A1123" t="str">
            <v>300</v>
          </cell>
          <cell r="B1123" t="str">
            <v>Otros Egresos Fuera de la Explotación</v>
          </cell>
          <cell r="C1123">
            <v>0</v>
          </cell>
          <cell r="D1123" t="str">
            <v>8640209</v>
          </cell>
          <cell r="E1123">
            <v>0</v>
          </cell>
          <cell r="F1123">
            <v>0</v>
          </cell>
          <cell r="G1123">
            <v>0</v>
          </cell>
          <cell r="H1123">
            <v>0</v>
          </cell>
          <cell r="I1123">
            <v>0</v>
          </cell>
          <cell r="J1123">
            <v>0</v>
          </cell>
          <cell r="K1123">
            <v>0</v>
          </cell>
          <cell r="L1123">
            <v>0</v>
          </cell>
          <cell r="M1123">
            <v>0</v>
          </cell>
          <cell r="N1123">
            <v>0</v>
          </cell>
          <cell r="O1123">
            <v>0</v>
          </cell>
          <cell r="P1123">
            <v>0</v>
          </cell>
          <cell r="Q1123">
            <v>0</v>
          </cell>
          <cell r="R1123">
            <v>0</v>
          </cell>
          <cell r="S1123">
            <v>0</v>
          </cell>
          <cell r="T1123">
            <v>0</v>
          </cell>
          <cell r="U1123">
            <v>0</v>
          </cell>
          <cell r="V1123">
            <v>0</v>
          </cell>
          <cell r="W1123">
            <v>0</v>
          </cell>
          <cell r="X1123">
            <v>0</v>
          </cell>
          <cell r="Y1123">
            <v>0</v>
          </cell>
          <cell r="Z1123">
            <v>0</v>
          </cell>
          <cell r="AA1123">
            <v>0</v>
          </cell>
          <cell r="AB1123">
            <v>0</v>
          </cell>
          <cell r="AC1123">
            <v>0</v>
          </cell>
          <cell r="AD1123">
            <v>0</v>
          </cell>
          <cell r="AE1123">
            <v>0</v>
          </cell>
          <cell r="AF1123">
            <v>0</v>
          </cell>
          <cell r="AG1123">
            <v>0</v>
          </cell>
          <cell r="AH1123">
            <v>0</v>
          </cell>
          <cell r="AI1123">
            <v>0</v>
          </cell>
          <cell r="AJ1123">
            <v>0</v>
          </cell>
          <cell r="AK1123">
            <v>0</v>
          </cell>
          <cell r="AL1123">
            <v>0</v>
          </cell>
          <cell r="AM1123">
            <v>0</v>
          </cell>
          <cell r="AN1123">
            <v>0</v>
          </cell>
          <cell r="AO1123">
            <v>0</v>
          </cell>
          <cell r="AP1123">
            <v>0</v>
          </cell>
          <cell r="AQ1123">
            <v>0</v>
          </cell>
          <cell r="AR1123">
            <v>0</v>
          </cell>
          <cell r="AS1123">
            <v>0</v>
          </cell>
          <cell r="AT1123">
            <v>0</v>
          </cell>
          <cell r="AU1123">
            <v>0</v>
          </cell>
          <cell r="AV1123">
            <v>0</v>
          </cell>
          <cell r="AW1123">
            <v>0</v>
          </cell>
          <cell r="AX1123">
            <v>0</v>
          </cell>
          <cell r="AY1123">
            <v>0</v>
          </cell>
          <cell r="AZ1123">
            <v>0</v>
          </cell>
          <cell r="BA1123" t="str">
            <v>TDATA</v>
          </cell>
        </row>
        <row r="1124">
          <cell r="A1124" t="str">
            <v>300</v>
          </cell>
          <cell r="B1124" t="str">
            <v>Otros Egresos Fuera de la Explotación</v>
          </cell>
          <cell r="C1124">
            <v>0</v>
          </cell>
          <cell r="D1124" t="str">
            <v>8660200</v>
          </cell>
          <cell r="E1124">
            <v>0</v>
          </cell>
          <cell r="F1124">
            <v>0</v>
          </cell>
          <cell r="G1124">
            <v>0</v>
          </cell>
          <cell r="H1124">
            <v>0</v>
          </cell>
          <cell r="I1124">
            <v>0</v>
          </cell>
          <cell r="J1124">
            <v>0</v>
          </cell>
          <cell r="K1124">
            <v>0</v>
          </cell>
          <cell r="L1124">
            <v>0</v>
          </cell>
          <cell r="M1124">
            <v>0</v>
          </cell>
          <cell r="N1124">
            <v>0</v>
          </cell>
          <cell r="O1124">
            <v>0</v>
          </cell>
          <cell r="P1124">
            <v>0</v>
          </cell>
          <cell r="Q1124">
            <v>0</v>
          </cell>
          <cell r="R1124">
            <v>0</v>
          </cell>
          <cell r="S1124">
            <v>0</v>
          </cell>
          <cell r="T1124">
            <v>0</v>
          </cell>
          <cell r="U1124">
            <v>0</v>
          </cell>
          <cell r="V1124">
            <v>0</v>
          </cell>
          <cell r="W1124">
            <v>0</v>
          </cell>
          <cell r="X1124">
            <v>0</v>
          </cell>
          <cell r="Y1124">
            <v>0</v>
          </cell>
          <cell r="Z1124">
            <v>0</v>
          </cell>
          <cell r="AA1124">
            <v>0</v>
          </cell>
          <cell r="AB1124">
            <v>0</v>
          </cell>
          <cell r="AC1124">
            <v>0</v>
          </cell>
          <cell r="AD1124">
            <v>0</v>
          </cell>
          <cell r="AE1124">
            <v>0</v>
          </cell>
          <cell r="AF1124">
            <v>0</v>
          </cell>
          <cell r="AG1124">
            <v>0</v>
          </cell>
          <cell r="AH1124">
            <v>0</v>
          </cell>
          <cell r="AI1124">
            <v>0</v>
          </cell>
          <cell r="AJ1124">
            <v>0</v>
          </cell>
          <cell r="AK1124">
            <v>0</v>
          </cell>
          <cell r="AL1124">
            <v>0</v>
          </cell>
          <cell r="AM1124">
            <v>0</v>
          </cell>
          <cell r="AN1124">
            <v>0</v>
          </cell>
          <cell r="AO1124">
            <v>0</v>
          </cell>
          <cell r="AP1124">
            <v>0</v>
          </cell>
          <cell r="AQ1124">
            <v>0</v>
          </cell>
          <cell r="AR1124">
            <v>0</v>
          </cell>
          <cell r="AS1124">
            <v>0</v>
          </cell>
          <cell r="AT1124">
            <v>0</v>
          </cell>
          <cell r="AU1124">
            <v>0</v>
          </cell>
          <cell r="AV1124">
            <v>0</v>
          </cell>
          <cell r="AW1124">
            <v>0</v>
          </cell>
          <cell r="AX1124">
            <v>0</v>
          </cell>
          <cell r="AY1124">
            <v>0</v>
          </cell>
          <cell r="AZ1124">
            <v>0</v>
          </cell>
          <cell r="BA1124" t="str">
            <v>EMPRE</v>
          </cell>
        </row>
        <row r="1125">
          <cell r="A1125" t="str">
            <v>300</v>
          </cell>
          <cell r="B1125" t="str">
            <v>Otros Egresos Fuera de la Explotación</v>
          </cell>
          <cell r="C1125">
            <v>0</v>
          </cell>
          <cell r="D1125" t="str">
            <v>8660200</v>
          </cell>
          <cell r="E1125">
            <v>0</v>
          </cell>
          <cell r="F1125">
            <v>0</v>
          </cell>
          <cell r="G1125">
            <v>0</v>
          </cell>
          <cell r="H1125">
            <v>0</v>
          </cell>
          <cell r="I1125">
            <v>0</v>
          </cell>
          <cell r="J1125">
            <v>0</v>
          </cell>
          <cell r="K1125">
            <v>0</v>
          </cell>
          <cell r="L1125">
            <v>0</v>
          </cell>
          <cell r="M1125">
            <v>0</v>
          </cell>
          <cell r="N1125">
            <v>0</v>
          </cell>
          <cell r="O1125">
            <v>0</v>
          </cell>
          <cell r="P1125">
            <v>0</v>
          </cell>
          <cell r="Q1125">
            <v>0</v>
          </cell>
          <cell r="R1125">
            <v>0</v>
          </cell>
          <cell r="S1125">
            <v>0</v>
          </cell>
          <cell r="T1125">
            <v>0</v>
          </cell>
          <cell r="U1125">
            <v>0</v>
          </cell>
          <cell r="V1125">
            <v>0</v>
          </cell>
          <cell r="W1125">
            <v>0</v>
          </cell>
          <cell r="X1125">
            <v>0</v>
          </cell>
          <cell r="Y1125">
            <v>0</v>
          </cell>
          <cell r="Z1125">
            <v>0</v>
          </cell>
          <cell r="AA1125">
            <v>0</v>
          </cell>
          <cell r="AB1125">
            <v>0</v>
          </cell>
          <cell r="AC1125">
            <v>0</v>
          </cell>
          <cell r="AD1125">
            <v>0</v>
          </cell>
          <cell r="AE1125">
            <v>0</v>
          </cell>
          <cell r="AF1125">
            <v>0</v>
          </cell>
          <cell r="AG1125">
            <v>0</v>
          </cell>
          <cell r="AH1125">
            <v>0</v>
          </cell>
          <cell r="AI1125">
            <v>0</v>
          </cell>
          <cell r="AJ1125">
            <v>0</v>
          </cell>
          <cell r="AK1125">
            <v>0</v>
          </cell>
          <cell r="AL1125">
            <v>0</v>
          </cell>
          <cell r="AM1125">
            <v>0</v>
          </cell>
          <cell r="AN1125">
            <v>0</v>
          </cell>
          <cell r="AO1125">
            <v>0</v>
          </cell>
          <cell r="AP1125">
            <v>0</v>
          </cell>
          <cell r="AQ1125">
            <v>0</v>
          </cell>
          <cell r="AR1125">
            <v>0</v>
          </cell>
          <cell r="AS1125">
            <v>0</v>
          </cell>
          <cell r="AT1125">
            <v>0</v>
          </cell>
          <cell r="AU1125">
            <v>0</v>
          </cell>
          <cell r="AV1125">
            <v>0</v>
          </cell>
          <cell r="AW1125">
            <v>0</v>
          </cell>
          <cell r="AX1125">
            <v>0</v>
          </cell>
          <cell r="AY1125">
            <v>0</v>
          </cell>
          <cell r="AZ1125">
            <v>0</v>
          </cell>
          <cell r="BA1125" t="str">
            <v>TDATA</v>
          </cell>
        </row>
        <row r="1126">
          <cell r="A1126" t="str">
            <v>300</v>
          </cell>
          <cell r="B1126" t="str">
            <v>Otros Egresos Fuera de la Explotación</v>
          </cell>
          <cell r="C1126" t="str">
            <v>COSTOS REESTRUCCTURACION</v>
          </cell>
          <cell r="D1126" t="str">
            <v>8640207</v>
          </cell>
          <cell r="E1126">
            <v>0</v>
          </cell>
          <cell r="F1126">
            <v>0</v>
          </cell>
          <cell r="G1126">
            <v>0</v>
          </cell>
          <cell r="H1126">
            <v>0</v>
          </cell>
          <cell r="I1126">
            <v>0</v>
          </cell>
          <cell r="J1126">
            <v>0</v>
          </cell>
          <cell r="K1126">
            <v>0</v>
          </cell>
          <cell r="L1126">
            <v>0</v>
          </cell>
          <cell r="M1126">
            <v>0</v>
          </cell>
          <cell r="N1126">
            <v>0</v>
          </cell>
          <cell r="O1126">
            <v>0</v>
          </cell>
          <cell r="P1126">
            <v>0</v>
          </cell>
          <cell r="Q1126">
            <v>0</v>
          </cell>
          <cell r="R1126">
            <v>0</v>
          </cell>
          <cell r="S1126">
            <v>0</v>
          </cell>
          <cell r="T1126">
            <v>0</v>
          </cell>
          <cell r="U1126">
            <v>0</v>
          </cell>
          <cell r="V1126">
            <v>0</v>
          </cell>
          <cell r="W1126">
            <v>0</v>
          </cell>
          <cell r="X1126">
            <v>0</v>
          </cell>
          <cell r="Y1126">
            <v>0</v>
          </cell>
          <cell r="Z1126">
            <v>0</v>
          </cell>
          <cell r="AA1126">
            <v>0</v>
          </cell>
          <cell r="AB1126">
            <v>0</v>
          </cell>
          <cell r="AC1126">
            <v>0</v>
          </cell>
          <cell r="AD1126">
            <v>0</v>
          </cell>
          <cell r="AE1126">
            <v>0</v>
          </cell>
          <cell r="AF1126">
            <v>0</v>
          </cell>
          <cell r="AG1126">
            <v>0</v>
          </cell>
          <cell r="AH1126">
            <v>0</v>
          </cell>
          <cell r="AI1126">
            <v>0</v>
          </cell>
          <cell r="AJ1126">
            <v>0</v>
          </cell>
          <cell r="AK1126">
            <v>0</v>
          </cell>
          <cell r="AL1126">
            <v>0</v>
          </cell>
          <cell r="AM1126">
            <v>0</v>
          </cell>
          <cell r="AN1126">
            <v>0</v>
          </cell>
          <cell r="AO1126">
            <v>0</v>
          </cell>
          <cell r="AP1126">
            <v>0</v>
          </cell>
          <cell r="AQ1126">
            <v>0</v>
          </cell>
          <cell r="AR1126">
            <v>0</v>
          </cell>
          <cell r="AS1126">
            <v>0</v>
          </cell>
          <cell r="AT1126">
            <v>-1932518</v>
          </cell>
          <cell r="AU1126">
            <v>0</v>
          </cell>
          <cell r="AV1126">
            <v>1932518</v>
          </cell>
          <cell r="AW1126">
            <v>0</v>
          </cell>
          <cell r="AX1126">
            <v>0</v>
          </cell>
          <cell r="AY1126">
            <v>0</v>
          </cell>
          <cell r="AZ1126">
            <v>0</v>
          </cell>
          <cell r="BA1126" t="str">
            <v>COMUN</v>
          </cell>
        </row>
        <row r="1127">
          <cell r="A1127" t="str">
            <v>300</v>
          </cell>
          <cell r="B1127" t="str">
            <v>Otros Egresos Fuera de la Explotación</v>
          </cell>
          <cell r="C1127" t="str">
            <v>COSTOS REESTRUCCTURACION</v>
          </cell>
          <cell r="D1127" t="str">
            <v>8640207</v>
          </cell>
          <cell r="E1127">
            <v>0</v>
          </cell>
          <cell r="F1127">
            <v>0</v>
          </cell>
          <cell r="G1127">
            <v>0</v>
          </cell>
          <cell r="H1127">
            <v>0</v>
          </cell>
          <cell r="I1127">
            <v>0</v>
          </cell>
          <cell r="J1127">
            <v>0</v>
          </cell>
          <cell r="K1127">
            <v>0</v>
          </cell>
          <cell r="L1127">
            <v>0</v>
          </cell>
          <cell r="M1127">
            <v>0</v>
          </cell>
          <cell r="N1127">
            <v>0</v>
          </cell>
          <cell r="O1127">
            <v>0</v>
          </cell>
          <cell r="P1127">
            <v>0</v>
          </cell>
          <cell r="Q1127">
            <v>0</v>
          </cell>
          <cell r="R1127">
            <v>0</v>
          </cell>
          <cell r="S1127">
            <v>0</v>
          </cell>
          <cell r="T1127">
            <v>0</v>
          </cell>
          <cell r="U1127">
            <v>0</v>
          </cell>
          <cell r="V1127">
            <v>0</v>
          </cell>
          <cell r="W1127">
            <v>0</v>
          </cell>
          <cell r="X1127">
            <v>0</v>
          </cell>
          <cell r="Y1127">
            <v>0</v>
          </cell>
          <cell r="Z1127">
            <v>0</v>
          </cell>
          <cell r="AA1127">
            <v>0</v>
          </cell>
          <cell r="AB1127">
            <v>0</v>
          </cell>
          <cell r="AC1127">
            <v>0</v>
          </cell>
          <cell r="AD1127">
            <v>0</v>
          </cell>
          <cell r="AE1127">
            <v>0</v>
          </cell>
          <cell r="AF1127">
            <v>0</v>
          </cell>
          <cell r="AG1127">
            <v>0</v>
          </cell>
          <cell r="AH1127">
            <v>0</v>
          </cell>
          <cell r="AI1127">
            <v>0</v>
          </cell>
          <cell r="AJ1127">
            <v>0</v>
          </cell>
          <cell r="AK1127">
            <v>0</v>
          </cell>
          <cell r="AL1127">
            <v>0</v>
          </cell>
          <cell r="AM1127">
            <v>0</v>
          </cell>
          <cell r="AN1127">
            <v>0</v>
          </cell>
          <cell r="AO1127">
            <v>0</v>
          </cell>
          <cell r="AP1127">
            <v>-118732766</v>
          </cell>
          <cell r="AQ1127">
            <v>46949784</v>
          </cell>
          <cell r="AR1127">
            <v>0</v>
          </cell>
          <cell r="AS1127">
            <v>-2654152</v>
          </cell>
          <cell r="AT1127">
            <v>-998731580</v>
          </cell>
          <cell r="AU1127">
            <v>0</v>
          </cell>
          <cell r="AV1127">
            <v>67508222</v>
          </cell>
          <cell r="AW1127">
            <v>0</v>
          </cell>
          <cell r="AX1127">
            <v>0</v>
          </cell>
          <cell r="AY1127">
            <v>0</v>
          </cell>
          <cell r="AZ1127">
            <v>0</v>
          </cell>
          <cell r="BA1127" t="str">
            <v>TEMPR</v>
          </cell>
        </row>
        <row r="1128">
          <cell r="A1128" t="str">
            <v>300</v>
          </cell>
          <cell r="B1128" t="str">
            <v>Otros Egresos Fuera de la Explotación</v>
          </cell>
          <cell r="C1128" t="str">
            <v>INGRESO POR VENTA DE ACTIVO FI</v>
          </cell>
          <cell r="D1128" t="str">
            <v>8310601</v>
          </cell>
          <cell r="E1128">
            <v>0</v>
          </cell>
          <cell r="F1128">
            <v>0</v>
          </cell>
          <cell r="G1128">
            <v>0</v>
          </cell>
          <cell r="H1128">
            <v>0</v>
          </cell>
          <cell r="I1128">
            <v>0</v>
          </cell>
          <cell r="J1128">
            <v>0</v>
          </cell>
          <cell r="K1128">
            <v>0</v>
          </cell>
          <cell r="L1128">
            <v>0</v>
          </cell>
          <cell r="M1128">
            <v>0</v>
          </cell>
          <cell r="N1128">
            <v>0</v>
          </cell>
          <cell r="O1128">
            <v>0</v>
          </cell>
          <cell r="P1128">
            <v>0</v>
          </cell>
          <cell r="Q1128">
            <v>0</v>
          </cell>
          <cell r="R1128">
            <v>0</v>
          </cell>
          <cell r="S1128">
            <v>0</v>
          </cell>
          <cell r="T1128">
            <v>0</v>
          </cell>
          <cell r="U1128">
            <v>0</v>
          </cell>
          <cell r="V1128">
            <v>0</v>
          </cell>
          <cell r="W1128">
            <v>0</v>
          </cell>
          <cell r="X1128">
            <v>0</v>
          </cell>
          <cell r="Y1128">
            <v>0</v>
          </cell>
          <cell r="Z1128">
            <v>0</v>
          </cell>
          <cell r="AA1128">
            <v>0</v>
          </cell>
          <cell r="AB1128">
            <v>0</v>
          </cell>
          <cell r="AC1128">
            <v>0</v>
          </cell>
          <cell r="AD1128">
            <v>0</v>
          </cell>
          <cell r="AE1128">
            <v>0</v>
          </cell>
          <cell r="AF1128">
            <v>0</v>
          </cell>
          <cell r="AG1128">
            <v>0</v>
          </cell>
          <cell r="AH1128">
            <v>0</v>
          </cell>
          <cell r="AI1128">
            <v>0</v>
          </cell>
          <cell r="AJ1128">
            <v>0</v>
          </cell>
          <cell r="AK1128">
            <v>0</v>
          </cell>
          <cell r="AL1128">
            <v>0</v>
          </cell>
          <cell r="AM1128">
            <v>0</v>
          </cell>
          <cell r="AN1128">
            <v>0</v>
          </cell>
          <cell r="AO1128">
            <v>0</v>
          </cell>
          <cell r="AP1128">
            <v>0</v>
          </cell>
          <cell r="AQ1128">
            <v>0</v>
          </cell>
          <cell r="AR1128">
            <v>0</v>
          </cell>
          <cell r="AS1128">
            <v>-905288</v>
          </cell>
          <cell r="AT1128">
            <v>0</v>
          </cell>
          <cell r="AU1128">
            <v>0</v>
          </cell>
          <cell r="AV1128">
            <v>0</v>
          </cell>
          <cell r="AW1128">
            <v>0</v>
          </cell>
          <cell r="AX1128">
            <v>0</v>
          </cell>
          <cell r="AY1128">
            <v>0</v>
          </cell>
          <cell r="AZ1128">
            <v>0</v>
          </cell>
          <cell r="BA1128" t="str">
            <v>PANAL</v>
          </cell>
        </row>
        <row r="1129">
          <cell r="A1129" t="str">
            <v>300</v>
          </cell>
          <cell r="B1129" t="str">
            <v>Otros Egresos Fuera de la Explotación</v>
          </cell>
          <cell r="C1129" t="str">
            <v>INGRESO POR VENTA DE ACTIVO FI</v>
          </cell>
          <cell r="D1129" t="str">
            <v>8310601</v>
          </cell>
          <cell r="E1129">
            <v>0</v>
          </cell>
          <cell r="F1129">
            <v>0</v>
          </cell>
          <cell r="G1129">
            <v>0</v>
          </cell>
          <cell r="H1129">
            <v>0</v>
          </cell>
          <cell r="I1129">
            <v>0</v>
          </cell>
          <cell r="J1129">
            <v>0</v>
          </cell>
          <cell r="K1129">
            <v>0</v>
          </cell>
          <cell r="L1129">
            <v>0</v>
          </cell>
          <cell r="M1129">
            <v>0</v>
          </cell>
          <cell r="N1129">
            <v>0</v>
          </cell>
          <cell r="O1129">
            <v>0</v>
          </cell>
          <cell r="P1129">
            <v>0</v>
          </cell>
          <cell r="Q1129">
            <v>0</v>
          </cell>
          <cell r="R1129">
            <v>0</v>
          </cell>
          <cell r="S1129">
            <v>0</v>
          </cell>
          <cell r="T1129">
            <v>0</v>
          </cell>
          <cell r="U1129">
            <v>0</v>
          </cell>
          <cell r="V1129">
            <v>0</v>
          </cell>
          <cell r="W1129">
            <v>0</v>
          </cell>
          <cell r="X1129">
            <v>0</v>
          </cell>
          <cell r="Y1129">
            <v>0</v>
          </cell>
          <cell r="Z1129">
            <v>0</v>
          </cell>
          <cell r="AA1129">
            <v>0</v>
          </cell>
          <cell r="AB1129">
            <v>0</v>
          </cell>
          <cell r="AC1129">
            <v>0</v>
          </cell>
          <cell r="AD1129">
            <v>0</v>
          </cell>
          <cell r="AE1129">
            <v>0</v>
          </cell>
          <cell r="AF1129">
            <v>0</v>
          </cell>
          <cell r="AG1129">
            <v>0</v>
          </cell>
          <cell r="AH1129">
            <v>0</v>
          </cell>
          <cell r="AI1129">
            <v>0</v>
          </cell>
          <cell r="AJ1129">
            <v>0</v>
          </cell>
          <cell r="AK1129">
            <v>0</v>
          </cell>
          <cell r="AL1129">
            <v>0</v>
          </cell>
          <cell r="AM1129">
            <v>0</v>
          </cell>
          <cell r="AN1129">
            <v>0</v>
          </cell>
          <cell r="AO1129">
            <v>0</v>
          </cell>
          <cell r="AP1129">
            <v>0</v>
          </cell>
          <cell r="AQ1129">
            <v>0</v>
          </cell>
          <cell r="AR1129">
            <v>0</v>
          </cell>
          <cell r="AS1129">
            <v>-3926656</v>
          </cell>
          <cell r="AT1129">
            <v>0</v>
          </cell>
          <cell r="AU1129">
            <v>0</v>
          </cell>
          <cell r="AV1129">
            <v>0</v>
          </cell>
          <cell r="AW1129">
            <v>0</v>
          </cell>
          <cell r="AX1129">
            <v>0</v>
          </cell>
          <cell r="AY1129">
            <v>0</v>
          </cell>
          <cell r="AZ1129">
            <v>0</v>
          </cell>
          <cell r="BA1129" t="str">
            <v>TECNO</v>
          </cell>
        </row>
        <row r="1130">
          <cell r="A1130" t="str">
            <v>300</v>
          </cell>
          <cell r="B1130" t="str">
            <v>Otros Egresos Fuera de la Explotación</v>
          </cell>
          <cell r="C1130" t="str">
            <v>IPAS FUERA EXPLOTACION</v>
          </cell>
          <cell r="D1130" t="str">
            <v>8640202</v>
          </cell>
          <cell r="E1130">
            <v>0</v>
          </cell>
          <cell r="F1130">
            <v>0</v>
          </cell>
          <cell r="G1130">
            <v>0</v>
          </cell>
          <cell r="H1130">
            <v>0</v>
          </cell>
          <cell r="I1130">
            <v>0</v>
          </cell>
          <cell r="J1130">
            <v>0</v>
          </cell>
          <cell r="K1130">
            <v>0</v>
          </cell>
          <cell r="L1130">
            <v>0</v>
          </cell>
          <cell r="M1130">
            <v>0</v>
          </cell>
          <cell r="N1130">
            <v>0</v>
          </cell>
          <cell r="O1130">
            <v>0</v>
          </cell>
          <cell r="P1130">
            <v>0</v>
          </cell>
          <cell r="Q1130">
            <v>0</v>
          </cell>
          <cell r="R1130">
            <v>0</v>
          </cell>
          <cell r="S1130">
            <v>0</v>
          </cell>
          <cell r="T1130">
            <v>0</v>
          </cell>
          <cell r="U1130">
            <v>0</v>
          </cell>
          <cell r="V1130">
            <v>0</v>
          </cell>
          <cell r="W1130">
            <v>0</v>
          </cell>
          <cell r="X1130">
            <v>0</v>
          </cell>
          <cell r="Y1130">
            <v>0</v>
          </cell>
          <cell r="Z1130">
            <v>0</v>
          </cell>
          <cell r="AA1130">
            <v>0</v>
          </cell>
          <cell r="AB1130">
            <v>0</v>
          </cell>
          <cell r="AC1130">
            <v>0</v>
          </cell>
          <cell r="AD1130">
            <v>0</v>
          </cell>
          <cell r="AE1130">
            <v>0</v>
          </cell>
          <cell r="AF1130">
            <v>0</v>
          </cell>
          <cell r="AG1130">
            <v>0</v>
          </cell>
          <cell r="AH1130">
            <v>0</v>
          </cell>
          <cell r="AI1130">
            <v>0</v>
          </cell>
          <cell r="AJ1130">
            <v>0</v>
          </cell>
          <cell r="AK1130">
            <v>0</v>
          </cell>
          <cell r="AL1130">
            <v>0</v>
          </cell>
          <cell r="AM1130">
            <v>0</v>
          </cell>
          <cell r="AN1130">
            <v>0</v>
          </cell>
          <cell r="AO1130">
            <v>725410</v>
          </cell>
          <cell r="AP1130">
            <v>-1735200</v>
          </cell>
          <cell r="AQ1130">
            <v>504894</v>
          </cell>
          <cell r="AR1130">
            <v>0</v>
          </cell>
          <cell r="AS1130">
            <v>0</v>
          </cell>
          <cell r="AT1130">
            <v>0</v>
          </cell>
          <cell r="AU1130">
            <v>-40193378</v>
          </cell>
          <cell r="AV1130">
            <v>0</v>
          </cell>
          <cell r="AW1130">
            <v>-3607218</v>
          </cell>
          <cell r="AX1130">
            <v>0</v>
          </cell>
          <cell r="AY1130">
            <v>-41775478</v>
          </cell>
          <cell r="AZ1130">
            <v>-88686244</v>
          </cell>
          <cell r="BA1130" t="str">
            <v>TEMPR</v>
          </cell>
        </row>
        <row r="1131">
          <cell r="A1131" t="str">
            <v>300</v>
          </cell>
          <cell r="B1131" t="str">
            <v>Otros Egresos Fuera de la Explotación</v>
          </cell>
          <cell r="C1131" t="str">
            <v>OTROS GASTOS FUERA DE EXPLOTAC</v>
          </cell>
          <cell r="D1131" t="str">
            <v>8640290</v>
          </cell>
          <cell r="E1131">
            <v>0</v>
          </cell>
          <cell r="F1131">
            <v>0</v>
          </cell>
          <cell r="G1131">
            <v>0</v>
          </cell>
          <cell r="H1131">
            <v>0</v>
          </cell>
          <cell r="I1131">
            <v>0</v>
          </cell>
          <cell r="J1131">
            <v>0</v>
          </cell>
          <cell r="K1131">
            <v>0</v>
          </cell>
          <cell r="L1131">
            <v>0</v>
          </cell>
          <cell r="M1131">
            <v>0</v>
          </cell>
          <cell r="N1131">
            <v>0</v>
          </cell>
          <cell r="O1131">
            <v>0</v>
          </cell>
          <cell r="P1131">
            <v>0</v>
          </cell>
          <cell r="Q1131">
            <v>0</v>
          </cell>
          <cell r="R1131">
            <v>0</v>
          </cell>
          <cell r="S1131">
            <v>0</v>
          </cell>
          <cell r="T1131">
            <v>0</v>
          </cell>
          <cell r="U1131">
            <v>0</v>
          </cell>
          <cell r="V1131">
            <v>0</v>
          </cell>
          <cell r="W1131">
            <v>0</v>
          </cell>
          <cell r="X1131">
            <v>0</v>
          </cell>
          <cell r="Y1131">
            <v>0</v>
          </cell>
          <cell r="Z1131">
            <v>0</v>
          </cell>
          <cell r="AA1131">
            <v>0</v>
          </cell>
          <cell r="AB1131">
            <v>0</v>
          </cell>
          <cell r="AC1131">
            <v>0</v>
          </cell>
          <cell r="AD1131">
            <v>0</v>
          </cell>
          <cell r="AE1131">
            <v>0</v>
          </cell>
          <cell r="AF1131">
            <v>0</v>
          </cell>
          <cell r="AG1131">
            <v>0</v>
          </cell>
          <cell r="AH1131">
            <v>0</v>
          </cell>
          <cell r="AI1131">
            <v>0</v>
          </cell>
          <cell r="AJ1131">
            <v>0</v>
          </cell>
          <cell r="AK1131">
            <v>0</v>
          </cell>
          <cell r="AL1131">
            <v>0</v>
          </cell>
          <cell r="AM1131">
            <v>0</v>
          </cell>
          <cell r="AN1131">
            <v>0</v>
          </cell>
          <cell r="AO1131">
            <v>0</v>
          </cell>
          <cell r="AP1131">
            <v>0</v>
          </cell>
          <cell r="AQ1131">
            <v>-59871278</v>
          </cell>
          <cell r="AR1131">
            <v>0</v>
          </cell>
          <cell r="AS1131">
            <v>0</v>
          </cell>
          <cell r="AT1131">
            <v>0</v>
          </cell>
          <cell r="AU1131">
            <v>0</v>
          </cell>
          <cell r="AV1131">
            <v>0</v>
          </cell>
          <cell r="AW1131">
            <v>0</v>
          </cell>
          <cell r="AX1131">
            <v>0</v>
          </cell>
          <cell r="AY1131">
            <v>0</v>
          </cell>
          <cell r="AZ1131">
            <v>0</v>
          </cell>
          <cell r="BA1131" t="str">
            <v>TEMPR</v>
          </cell>
        </row>
        <row r="1132">
          <cell r="A1132" t="str">
            <v>300</v>
          </cell>
          <cell r="B1132" t="str">
            <v>Otros Egresos Fuera de la Explotación</v>
          </cell>
          <cell r="C1132" t="str">
            <v>OTROS GASTOS FUERA DE LA EXPLO</v>
          </cell>
          <cell r="D1132" t="str">
            <v>8640200</v>
          </cell>
          <cell r="E1132">
            <v>0</v>
          </cell>
          <cell r="F1132">
            <v>-4529061</v>
          </cell>
          <cell r="G1132">
            <v>0</v>
          </cell>
          <cell r="H1132">
            <v>0</v>
          </cell>
          <cell r="I1132">
            <v>0</v>
          </cell>
          <cell r="J1132">
            <v>0</v>
          </cell>
          <cell r="K1132">
            <v>0</v>
          </cell>
          <cell r="L1132">
            <v>0</v>
          </cell>
          <cell r="M1132">
            <v>0</v>
          </cell>
          <cell r="N1132">
            <v>0</v>
          </cell>
          <cell r="O1132">
            <v>0</v>
          </cell>
          <cell r="P1132">
            <v>0</v>
          </cell>
          <cell r="Q1132">
            <v>0</v>
          </cell>
          <cell r="R1132">
            <v>0</v>
          </cell>
          <cell r="S1132">
            <v>0</v>
          </cell>
          <cell r="T1132">
            <v>0</v>
          </cell>
          <cell r="U1132">
            <v>0</v>
          </cell>
          <cell r="V1132">
            <v>0</v>
          </cell>
          <cell r="W1132">
            <v>0</v>
          </cell>
          <cell r="X1132">
            <v>0</v>
          </cell>
          <cell r="Y1132">
            <v>0</v>
          </cell>
          <cell r="Z1132">
            <v>0</v>
          </cell>
          <cell r="AA1132">
            <v>0</v>
          </cell>
          <cell r="AB1132">
            <v>0</v>
          </cell>
          <cell r="AC1132">
            <v>0</v>
          </cell>
          <cell r="AD1132">
            <v>0</v>
          </cell>
          <cell r="AE1132">
            <v>0</v>
          </cell>
          <cell r="AF1132">
            <v>0</v>
          </cell>
          <cell r="AG1132">
            <v>0</v>
          </cell>
          <cell r="AH1132">
            <v>0</v>
          </cell>
          <cell r="AI1132">
            <v>0</v>
          </cell>
          <cell r="AJ1132">
            <v>0</v>
          </cell>
          <cell r="AK1132">
            <v>0</v>
          </cell>
          <cell r="AL1132">
            <v>0</v>
          </cell>
          <cell r="AM1132">
            <v>0</v>
          </cell>
          <cell r="AN1132">
            <v>0</v>
          </cell>
          <cell r="AO1132">
            <v>-5756</v>
          </cell>
          <cell r="AP1132">
            <v>-27932878</v>
          </cell>
          <cell r="AQ1132">
            <v>27932878</v>
          </cell>
          <cell r="AR1132">
            <v>-370</v>
          </cell>
          <cell r="AS1132">
            <v>0</v>
          </cell>
          <cell r="AT1132">
            <v>-1000000</v>
          </cell>
          <cell r="AU1132">
            <v>0</v>
          </cell>
          <cell r="AV1132">
            <v>0</v>
          </cell>
          <cell r="AW1132">
            <v>0</v>
          </cell>
          <cell r="AX1132">
            <v>0</v>
          </cell>
          <cell r="AY1132">
            <v>-55700</v>
          </cell>
          <cell r="AZ1132">
            <v>0</v>
          </cell>
          <cell r="BA1132" t="str">
            <v>COMUN</v>
          </cell>
        </row>
        <row r="1133">
          <cell r="A1133" t="str">
            <v>300</v>
          </cell>
          <cell r="B1133" t="str">
            <v>Otros Egresos Fuera de la Explotación</v>
          </cell>
          <cell r="C1133" t="str">
            <v>OTROS GASTOS FUERA DE LA EXPLO</v>
          </cell>
          <cell r="D1133" t="str">
            <v>8640200</v>
          </cell>
          <cell r="E1133">
            <v>0</v>
          </cell>
          <cell r="F1133">
            <v>-284380</v>
          </cell>
          <cell r="G1133">
            <v>0</v>
          </cell>
          <cell r="H1133">
            <v>0</v>
          </cell>
          <cell r="I1133">
            <v>0</v>
          </cell>
          <cell r="J1133">
            <v>0</v>
          </cell>
          <cell r="K1133">
            <v>0</v>
          </cell>
          <cell r="L1133">
            <v>0</v>
          </cell>
          <cell r="M1133">
            <v>0</v>
          </cell>
          <cell r="N1133">
            <v>0</v>
          </cell>
          <cell r="O1133">
            <v>0</v>
          </cell>
          <cell r="P1133">
            <v>0</v>
          </cell>
          <cell r="Q1133">
            <v>0</v>
          </cell>
          <cell r="R1133">
            <v>0</v>
          </cell>
          <cell r="S1133">
            <v>0</v>
          </cell>
          <cell r="T1133">
            <v>0</v>
          </cell>
          <cell r="U1133">
            <v>0</v>
          </cell>
          <cell r="V1133">
            <v>0</v>
          </cell>
          <cell r="W1133">
            <v>0</v>
          </cell>
          <cell r="X1133">
            <v>0</v>
          </cell>
          <cell r="Y1133">
            <v>0</v>
          </cell>
          <cell r="Z1133">
            <v>0</v>
          </cell>
          <cell r="AA1133">
            <v>0</v>
          </cell>
          <cell r="AB1133">
            <v>0</v>
          </cell>
          <cell r="AC1133">
            <v>0</v>
          </cell>
          <cell r="AD1133">
            <v>0</v>
          </cell>
          <cell r="AE1133">
            <v>0</v>
          </cell>
          <cell r="AF1133">
            <v>0</v>
          </cell>
          <cell r="AG1133">
            <v>0</v>
          </cell>
          <cell r="AH1133">
            <v>0</v>
          </cell>
          <cell r="AI1133">
            <v>0</v>
          </cell>
          <cell r="AJ1133">
            <v>0</v>
          </cell>
          <cell r="AK1133">
            <v>0</v>
          </cell>
          <cell r="AL1133">
            <v>0</v>
          </cell>
          <cell r="AM1133">
            <v>0</v>
          </cell>
          <cell r="AN1133">
            <v>0</v>
          </cell>
          <cell r="AO1133">
            <v>-1417402</v>
          </cell>
          <cell r="AP1133">
            <v>-245434</v>
          </cell>
          <cell r="AQ1133">
            <v>-1026066</v>
          </cell>
          <cell r="AR1133">
            <v>-185754</v>
          </cell>
          <cell r="AS1133">
            <v>0</v>
          </cell>
          <cell r="AT1133">
            <v>-1138194</v>
          </cell>
          <cell r="AU1133">
            <v>0</v>
          </cell>
          <cell r="AV1133">
            <v>0</v>
          </cell>
          <cell r="AW1133">
            <v>0</v>
          </cell>
          <cell r="AX1133">
            <v>0</v>
          </cell>
          <cell r="AY1133">
            <v>0</v>
          </cell>
          <cell r="AZ1133">
            <v>0</v>
          </cell>
          <cell r="BA1133" t="str">
            <v>INFOE</v>
          </cell>
        </row>
        <row r="1134">
          <cell r="A1134" t="str">
            <v>300</v>
          </cell>
          <cell r="B1134" t="str">
            <v>Otros Egresos Fuera de la Explotación</v>
          </cell>
          <cell r="C1134" t="str">
            <v>OTROS GASTOS FUERA DE LA EXPLO</v>
          </cell>
          <cell r="D1134" t="str">
            <v>8640200</v>
          </cell>
          <cell r="E1134">
            <v>0</v>
          </cell>
          <cell r="F1134">
            <v>0</v>
          </cell>
          <cell r="G1134">
            <v>0</v>
          </cell>
          <cell r="H1134">
            <v>0</v>
          </cell>
          <cell r="I1134">
            <v>0</v>
          </cell>
          <cell r="J1134">
            <v>0</v>
          </cell>
          <cell r="K1134">
            <v>0</v>
          </cell>
          <cell r="L1134">
            <v>0</v>
          </cell>
          <cell r="M1134">
            <v>0</v>
          </cell>
          <cell r="N1134">
            <v>0</v>
          </cell>
          <cell r="O1134">
            <v>0</v>
          </cell>
          <cell r="P1134">
            <v>0</v>
          </cell>
          <cell r="Q1134">
            <v>0</v>
          </cell>
          <cell r="R1134">
            <v>0</v>
          </cell>
          <cell r="S1134">
            <v>0</v>
          </cell>
          <cell r="T1134">
            <v>0</v>
          </cell>
          <cell r="U1134">
            <v>0</v>
          </cell>
          <cell r="V1134">
            <v>0</v>
          </cell>
          <cell r="W1134">
            <v>0</v>
          </cell>
          <cell r="X1134">
            <v>0</v>
          </cell>
          <cell r="Y1134">
            <v>0</v>
          </cell>
          <cell r="Z1134">
            <v>0</v>
          </cell>
          <cell r="AA1134">
            <v>0</v>
          </cell>
          <cell r="AB1134">
            <v>0</v>
          </cell>
          <cell r="AC1134">
            <v>0</v>
          </cell>
          <cell r="AD1134">
            <v>0</v>
          </cell>
          <cell r="AE1134">
            <v>0</v>
          </cell>
          <cell r="AF1134">
            <v>0</v>
          </cell>
          <cell r="AG1134">
            <v>0</v>
          </cell>
          <cell r="AH1134">
            <v>0</v>
          </cell>
          <cell r="AI1134">
            <v>0</v>
          </cell>
          <cell r="AJ1134">
            <v>0</v>
          </cell>
          <cell r="AK1134">
            <v>0</v>
          </cell>
          <cell r="AL1134">
            <v>0</v>
          </cell>
          <cell r="AM1134">
            <v>0</v>
          </cell>
          <cell r="AN1134">
            <v>0</v>
          </cell>
          <cell r="AO1134">
            <v>0</v>
          </cell>
          <cell r="AP1134">
            <v>0</v>
          </cell>
          <cell r="AQ1134">
            <v>0</v>
          </cell>
          <cell r="AR1134">
            <v>0</v>
          </cell>
          <cell r="AS1134">
            <v>0</v>
          </cell>
          <cell r="AT1134">
            <v>0</v>
          </cell>
          <cell r="AU1134">
            <v>0</v>
          </cell>
          <cell r="AV1134">
            <v>-841390</v>
          </cell>
          <cell r="AW1134">
            <v>0</v>
          </cell>
          <cell r="AX1134">
            <v>0</v>
          </cell>
          <cell r="AY1134">
            <v>0</v>
          </cell>
          <cell r="AZ1134">
            <v>-285780430</v>
          </cell>
          <cell r="BA1134" t="str">
            <v>INTER</v>
          </cell>
        </row>
        <row r="1135">
          <cell r="A1135" t="str">
            <v>300</v>
          </cell>
          <cell r="B1135" t="str">
            <v>Otros Egresos Fuera de la Explotación</v>
          </cell>
          <cell r="C1135" t="str">
            <v>OTROS GASTOS FUERA DE LA EXPLO</v>
          </cell>
          <cell r="D1135" t="str">
            <v>8640200</v>
          </cell>
          <cell r="E1135">
            <v>0</v>
          </cell>
          <cell r="F1135">
            <v>0</v>
          </cell>
          <cell r="G1135">
            <v>0</v>
          </cell>
          <cell r="H1135">
            <v>0</v>
          </cell>
          <cell r="I1135">
            <v>0</v>
          </cell>
          <cell r="J1135">
            <v>0</v>
          </cell>
          <cell r="K1135">
            <v>0</v>
          </cell>
          <cell r="L1135">
            <v>0</v>
          </cell>
          <cell r="M1135">
            <v>0</v>
          </cell>
          <cell r="N1135">
            <v>0</v>
          </cell>
          <cell r="O1135">
            <v>0</v>
          </cell>
          <cell r="P1135">
            <v>0</v>
          </cell>
          <cell r="Q1135">
            <v>0</v>
          </cell>
          <cell r="R1135">
            <v>0</v>
          </cell>
          <cell r="S1135">
            <v>0</v>
          </cell>
          <cell r="T1135">
            <v>0</v>
          </cell>
          <cell r="U1135">
            <v>0</v>
          </cell>
          <cell r="V1135">
            <v>0</v>
          </cell>
          <cell r="W1135">
            <v>0</v>
          </cell>
          <cell r="X1135">
            <v>0</v>
          </cell>
          <cell r="Y1135">
            <v>0</v>
          </cell>
          <cell r="Z1135">
            <v>0</v>
          </cell>
          <cell r="AA1135">
            <v>0</v>
          </cell>
          <cell r="AB1135">
            <v>0</v>
          </cell>
          <cell r="AC1135">
            <v>0</v>
          </cell>
          <cell r="AD1135">
            <v>0</v>
          </cell>
          <cell r="AE1135">
            <v>0</v>
          </cell>
          <cell r="AF1135">
            <v>0</v>
          </cell>
          <cell r="AG1135">
            <v>0</v>
          </cell>
          <cell r="AH1135">
            <v>0</v>
          </cell>
          <cell r="AI1135">
            <v>0</v>
          </cell>
          <cell r="AJ1135">
            <v>0</v>
          </cell>
          <cell r="AK1135">
            <v>0</v>
          </cell>
          <cell r="AL1135">
            <v>0</v>
          </cell>
          <cell r="AM1135">
            <v>0</v>
          </cell>
          <cell r="AN1135">
            <v>0</v>
          </cell>
          <cell r="AO1135">
            <v>0</v>
          </cell>
          <cell r="AP1135">
            <v>0</v>
          </cell>
          <cell r="AQ1135">
            <v>0</v>
          </cell>
          <cell r="AR1135">
            <v>0</v>
          </cell>
          <cell r="AS1135">
            <v>-24520494</v>
          </cell>
          <cell r="AT1135">
            <v>24520494</v>
          </cell>
          <cell r="AU1135">
            <v>0</v>
          </cell>
          <cell r="AV1135">
            <v>0</v>
          </cell>
          <cell r="AW1135">
            <v>0</v>
          </cell>
          <cell r="AX1135">
            <v>0</v>
          </cell>
          <cell r="AY1135">
            <v>0</v>
          </cell>
          <cell r="AZ1135">
            <v>0</v>
          </cell>
          <cell r="BA1135" t="str">
            <v>TECNO</v>
          </cell>
        </row>
        <row r="1136">
          <cell r="A1136" t="str">
            <v>300</v>
          </cell>
          <cell r="B1136" t="str">
            <v>Otros Egresos Fuera de la Explotación</v>
          </cell>
          <cell r="C1136" t="str">
            <v>OTROS GASTOS FUERA DE LA EXPLO</v>
          </cell>
          <cell r="D1136" t="str">
            <v>8640200</v>
          </cell>
          <cell r="E1136">
            <v>-42994748</v>
          </cell>
          <cell r="F1136">
            <v>-22130119</v>
          </cell>
          <cell r="G1136">
            <v>0</v>
          </cell>
          <cell r="H1136">
            <v>0</v>
          </cell>
          <cell r="I1136">
            <v>0</v>
          </cell>
          <cell r="J1136">
            <v>0</v>
          </cell>
          <cell r="K1136">
            <v>0</v>
          </cell>
          <cell r="L1136">
            <v>0</v>
          </cell>
          <cell r="M1136">
            <v>0</v>
          </cell>
          <cell r="N1136">
            <v>0</v>
          </cell>
          <cell r="O1136">
            <v>0</v>
          </cell>
          <cell r="P1136">
            <v>0</v>
          </cell>
          <cell r="Q1136">
            <v>0</v>
          </cell>
          <cell r="R1136">
            <v>0</v>
          </cell>
          <cell r="S1136">
            <v>0</v>
          </cell>
          <cell r="T1136">
            <v>0</v>
          </cell>
          <cell r="U1136">
            <v>0</v>
          </cell>
          <cell r="V1136">
            <v>0</v>
          </cell>
          <cell r="W1136">
            <v>0</v>
          </cell>
          <cell r="X1136">
            <v>0</v>
          </cell>
          <cell r="Y1136">
            <v>0</v>
          </cell>
          <cell r="Z1136">
            <v>0</v>
          </cell>
          <cell r="AA1136">
            <v>0</v>
          </cell>
          <cell r="AB1136">
            <v>0</v>
          </cell>
          <cell r="AC1136">
            <v>0</v>
          </cell>
          <cell r="AD1136">
            <v>0</v>
          </cell>
          <cell r="AE1136">
            <v>0</v>
          </cell>
          <cell r="AF1136">
            <v>0</v>
          </cell>
          <cell r="AG1136">
            <v>0</v>
          </cell>
          <cell r="AH1136">
            <v>0</v>
          </cell>
          <cell r="AI1136">
            <v>0</v>
          </cell>
          <cell r="AJ1136">
            <v>0</v>
          </cell>
          <cell r="AK1136">
            <v>0</v>
          </cell>
          <cell r="AL1136">
            <v>0</v>
          </cell>
          <cell r="AM1136">
            <v>0</v>
          </cell>
          <cell r="AN1136">
            <v>0</v>
          </cell>
          <cell r="AO1136">
            <v>-15705318</v>
          </cell>
          <cell r="AP1136">
            <v>-16351386</v>
          </cell>
          <cell r="AQ1136">
            <v>-27507222</v>
          </cell>
          <cell r="AR1136">
            <v>-45207930</v>
          </cell>
          <cell r="AS1136">
            <v>-71212906</v>
          </cell>
          <cell r="AT1136">
            <v>-28812410</v>
          </cell>
          <cell r="AU1136">
            <v>-51918428</v>
          </cell>
          <cell r="AV1136">
            <v>-14433624</v>
          </cell>
          <cell r="AW1136">
            <v>-536795502</v>
          </cell>
          <cell r="AX1136">
            <v>-382011644</v>
          </cell>
          <cell r="AY1136">
            <v>-20550570</v>
          </cell>
          <cell r="AZ1136">
            <v>-157180602</v>
          </cell>
          <cell r="BA1136" t="str">
            <v>TEMPR</v>
          </cell>
        </row>
        <row r="1137">
          <cell r="A1137" t="str">
            <v>300</v>
          </cell>
          <cell r="B1137" t="str">
            <v>Otros Egresos Fuera de la Explotación</v>
          </cell>
          <cell r="C1137" t="str">
            <v>PERDIDA POR AMORTIZACION SEGUR</v>
          </cell>
          <cell r="D1137" t="str">
            <v>8640201</v>
          </cell>
          <cell r="E1137">
            <v>0</v>
          </cell>
          <cell r="F1137">
            <v>0</v>
          </cell>
          <cell r="G1137">
            <v>0</v>
          </cell>
          <cell r="H1137">
            <v>0</v>
          </cell>
          <cell r="I1137">
            <v>0</v>
          </cell>
          <cell r="J1137">
            <v>0</v>
          </cell>
          <cell r="K1137">
            <v>0</v>
          </cell>
          <cell r="L1137">
            <v>0</v>
          </cell>
          <cell r="M1137">
            <v>0</v>
          </cell>
          <cell r="N1137">
            <v>0</v>
          </cell>
          <cell r="O1137">
            <v>0</v>
          </cell>
          <cell r="P1137">
            <v>0</v>
          </cell>
          <cell r="Q1137">
            <v>0</v>
          </cell>
          <cell r="R1137">
            <v>0</v>
          </cell>
          <cell r="S1137">
            <v>0</v>
          </cell>
          <cell r="T1137">
            <v>0</v>
          </cell>
          <cell r="U1137">
            <v>0</v>
          </cell>
          <cell r="V1137">
            <v>0</v>
          </cell>
          <cell r="W1137">
            <v>0</v>
          </cell>
          <cell r="X1137">
            <v>0</v>
          </cell>
          <cell r="Y1137">
            <v>0</v>
          </cell>
          <cell r="Z1137">
            <v>0</v>
          </cell>
          <cell r="AA1137">
            <v>0</v>
          </cell>
          <cell r="AB1137">
            <v>0</v>
          </cell>
          <cell r="AC1137">
            <v>0</v>
          </cell>
          <cell r="AD1137">
            <v>0</v>
          </cell>
          <cell r="AE1137">
            <v>0</v>
          </cell>
          <cell r="AF1137">
            <v>0</v>
          </cell>
          <cell r="AG1137">
            <v>0</v>
          </cell>
          <cell r="AH1137">
            <v>0</v>
          </cell>
          <cell r="AI1137">
            <v>0</v>
          </cell>
          <cell r="AJ1137">
            <v>0</v>
          </cell>
          <cell r="AK1137">
            <v>0</v>
          </cell>
          <cell r="AL1137">
            <v>0</v>
          </cell>
          <cell r="AM1137">
            <v>0</v>
          </cell>
          <cell r="AN1137">
            <v>0</v>
          </cell>
          <cell r="AO1137">
            <v>0</v>
          </cell>
          <cell r="AP1137">
            <v>0</v>
          </cell>
          <cell r="AQ1137">
            <v>0</v>
          </cell>
          <cell r="AR1137">
            <v>0</v>
          </cell>
          <cell r="AS1137">
            <v>0</v>
          </cell>
          <cell r="AT1137">
            <v>0</v>
          </cell>
          <cell r="AU1137">
            <v>0</v>
          </cell>
          <cell r="AV1137">
            <v>-1574</v>
          </cell>
          <cell r="AW1137">
            <v>1574</v>
          </cell>
          <cell r="AX1137">
            <v>0</v>
          </cell>
          <cell r="AY1137">
            <v>0</v>
          </cell>
          <cell r="AZ1137">
            <v>0</v>
          </cell>
          <cell r="BA1137" t="str">
            <v>TEMPR</v>
          </cell>
        </row>
        <row r="1138">
          <cell r="A1138" t="str">
            <v>300</v>
          </cell>
          <cell r="B1138" t="str">
            <v>Otros Egresos Fuera de la Explotación</v>
          </cell>
          <cell r="C1138" t="str">
            <v>REMUNERACIONES FUERA EXPLOTACI</v>
          </cell>
          <cell r="D1138" t="str">
            <v>8640203</v>
          </cell>
          <cell r="E1138">
            <v>141500</v>
          </cell>
          <cell r="F1138">
            <v>0</v>
          </cell>
          <cell r="G1138">
            <v>0</v>
          </cell>
          <cell r="H1138">
            <v>0</v>
          </cell>
          <cell r="I1138">
            <v>0</v>
          </cell>
          <cell r="J1138">
            <v>0</v>
          </cell>
          <cell r="K1138">
            <v>0</v>
          </cell>
          <cell r="L1138">
            <v>0</v>
          </cell>
          <cell r="M1138">
            <v>0</v>
          </cell>
          <cell r="N1138">
            <v>0</v>
          </cell>
          <cell r="O1138">
            <v>0</v>
          </cell>
          <cell r="P1138">
            <v>0</v>
          </cell>
          <cell r="Q1138">
            <v>0</v>
          </cell>
          <cell r="R1138">
            <v>0</v>
          </cell>
          <cell r="S1138">
            <v>0</v>
          </cell>
          <cell r="T1138">
            <v>0</v>
          </cell>
          <cell r="U1138">
            <v>0</v>
          </cell>
          <cell r="V1138">
            <v>0</v>
          </cell>
          <cell r="W1138">
            <v>0</v>
          </cell>
          <cell r="X1138">
            <v>0</v>
          </cell>
          <cell r="Y1138">
            <v>0</v>
          </cell>
          <cell r="Z1138">
            <v>0</v>
          </cell>
          <cell r="AA1138">
            <v>0</v>
          </cell>
          <cell r="AB1138">
            <v>0</v>
          </cell>
          <cell r="AC1138">
            <v>0</v>
          </cell>
          <cell r="AD1138">
            <v>0</v>
          </cell>
          <cell r="AE1138">
            <v>0</v>
          </cell>
          <cell r="AF1138">
            <v>0</v>
          </cell>
          <cell r="AG1138">
            <v>0</v>
          </cell>
          <cell r="AH1138">
            <v>0</v>
          </cell>
          <cell r="AI1138">
            <v>0</v>
          </cell>
          <cell r="AJ1138">
            <v>0</v>
          </cell>
          <cell r="AK1138">
            <v>0</v>
          </cell>
          <cell r="AL1138">
            <v>0</v>
          </cell>
          <cell r="AM1138">
            <v>0</v>
          </cell>
          <cell r="AN1138">
            <v>0</v>
          </cell>
          <cell r="AO1138">
            <v>0</v>
          </cell>
          <cell r="AP1138">
            <v>0</v>
          </cell>
          <cell r="AQ1138">
            <v>0</v>
          </cell>
          <cell r="AR1138">
            <v>0</v>
          </cell>
          <cell r="AS1138">
            <v>0</v>
          </cell>
          <cell r="AT1138">
            <v>0</v>
          </cell>
          <cell r="AU1138">
            <v>0</v>
          </cell>
          <cell r="AV1138">
            <v>0</v>
          </cell>
          <cell r="AW1138">
            <v>0</v>
          </cell>
          <cell r="AX1138">
            <v>0</v>
          </cell>
          <cell r="AY1138">
            <v>0</v>
          </cell>
          <cell r="AZ1138">
            <v>0</v>
          </cell>
          <cell r="BA1138" t="str">
            <v>TEMPR</v>
          </cell>
        </row>
        <row r="1139">
          <cell r="A1139" t="str">
            <v>300</v>
          </cell>
          <cell r="B1139" t="str">
            <v>Otros Egresos Fuera de la Explotación</v>
          </cell>
          <cell r="C1139" t="str">
            <v>RESULTADO POR VENTAS DE ACTIVO</v>
          </cell>
          <cell r="D1139" t="str">
            <v>8120200</v>
          </cell>
          <cell r="E1139">
            <v>0</v>
          </cell>
          <cell r="F1139">
            <v>0</v>
          </cell>
          <cell r="G1139">
            <v>0</v>
          </cell>
          <cell r="H1139">
            <v>0</v>
          </cell>
          <cell r="I1139">
            <v>0</v>
          </cell>
          <cell r="J1139">
            <v>0</v>
          </cell>
          <cell r="K1139">
            <v>0</v>
          </cell>
          <cell r="L1139">
            <v>0</v>
          </cell>
          <cell r="M1139">
            <v>0</v>
          </cell>
          <cell r="N1139">
            <v>0</v>
          </cell>
          <cell r="O1139">
            <v>0</v>
          </cell>
          <cell r="P1139">
            <v>0</v>
          </cell>
          <cell r="Q1139">
            <v>0</v>
          </cell>
          <cell r="R1139">
            <v>0</v>
          </cell>
          <cell r="S1139">
            <v>0</v>
          </cell>
          <cell r="T1139">
            <v>0</v>
          </cell>
          <cell r="U1139">
            <v>0</v>
          </cell>
          <cell r="V1139">
            <v>0</v>
          </cell>
          <cell r="W1139">
            <v>0</v>
          </cell>
          <cell r="X1139">
            <v>0</v>
          </cell>
          <cell r="Y1139">
            <v>0</v>
          </cell>
          <cell r="Z1139">
            <v>0</v>
          </cell>
          <cell r="AA1139">
            <v>0</v>
          </cell>
          <cell r="AB1139">
            <v>0</v>
          </cell>
          <cell r="AC1139">
            <v>0</v>
          </cell>
          <cell r="AD1139">
            <v>0</v>
          </cell>
          <cell r="AE1139">
            <v>0</v>
          </cell>
          <cell r="AF1139">
            <v>0</v>
          </cell>
          <cell r="AG1139">
            <v>0</v>
          </cell>
          <cell r="AH1139">
            <v>0</v>
          </cell>
          <cell r="AI1139">
            <v>0</v>
          </cell>
          <cell r="AJ1139">
            <v>0</v>
          </cell>
          <cell r="AK1139">
            <v>0</v>
          </cell>
          <cell r="AL1139">
            <v>0</v>
          </cell>
          <cell r="AM1139">
            <v>0</v>
          </cell>
          <cell r="AN1139">
            <v>0</v>
          </cell>
          <cell r="AO1139">
            <v>0</v>
          </cell>
          <cell r="AP1139">
            <v>0</v>
          </cell>
          <cell r="AQ1139">
            <v>0</v>
          </cell>
          <cell r="AR1139">
            <v>600000</v>
          </cell>
          <cell r="AS1139">
            <v>0</v>
          </cell>
          <cell r="AT1139">
            <v>0</v>
          </cell>
          <cell r="AU1139">
            <v>0</v>
          </cell>
          <cell r="AV1139">
            <v>0</v>
          </cell>
          <cell r="AW1139">
            <v>0</v>
          </cell>
          <cell r="AX1139">
            <v>0</v>
          </cell>
          <cell r="AY1139">
            <v>0</v>
          </cell>
          <cell r="AZ1139">
            <v>0</v>
          </cell>
          <cell r="BA1139" t="str">
            <v>TECNO</v>
          </cell>
        </row>
        <row r="1140">
          <cell r="A1140" t="str">
            <v>300</v>
          </cell>
          <cell r="B1140" t="str">
            <v>Otros Ingresos Fuera de Explotación</v>
          </cell>
          <cell r="C1140">
            <v>0</v>
          </cell>
          <cell r="D1140" t="str">
            <v>8430000</v>
          </cell>
          <cell r="E1140">
            <v>0</v>
          </cell>
          <cell r="F1140">
            <v>0</v>
          </cell>
          <cell r="G1140">
            <v>0</v>
          </cell>
          <cell r="H1140">
            <v>0</v>
          </cell>
          <cell r="I1140">
            <v>0</v>
          </cell>
          <cell r="J1140">
            <v>0</v>
          </cell>
          <cell r="K1140">
            <v>0</v>
          </cell>
          <cell r="L1140">
            <v>0</v>
          </cell>
          <cell r="M1140">
            <v>0</v>
          </cell>
          <cell r="N1140">
            <v>0</v>
          </cell>
          <cell r="O1140">
            <v>0</v>
          </cell>
          <cell r="P1140">
            <v>0</v>
          </cell>
          <cell r="Q1140">
            <v>0</v>
          </cell>
          <cell r="R1140">
            <v>0</v>
          </cell>
          <cell r="S1140">
            <v>0</v>
          </cell>
          <cell r="T1140">
            <v>0</v>
          </cell>
          <cell r="U1140">
            <v>0</v>
          </cell>
          <cell r="V1140">
            <v>0</v>
          </cell>
          <cell r="W1140">
            <v>0</v>
          </cell>
          <cell r="X1140">
            <v>0</v>
          </cell>
          <cell r="Y1140">
            <v>0</v>
          </cell>
          <cell r="Z1140">
            <v>0</v>
          </cell>
          <cell r="AA1140">
            <v>0</v>
          </cell>
          <cell r="AB1140">
            <v>0</v>
          </cell>
          <cell r="AC1140">
            <v>0</v>
          </cell>
          <cell r="AD1140">
            <v>0</v>
          </cell>
          <cell r="AE1140">
            <v>0</v>
          </cell>
          <cell r="AF1140">
            <v>0</v>
          </cell>
          <cell r="AG1140">
            <v>0</v>
          </cell>
          <cell r="AH1140">
            <v>0</v>
          </cell>
          <cell r="AI1140">
            <v>0</v>
          </cell>
          <cell r="AJ1140">
            <v>0</v>
          </cell>
          <cell r="AK1140">
            <v>0</v>
          </cell>
          <cell r="AL1140">
            <v>0</v>
          </cell>
          <cell r="AM1140">
            <v>0</v>
          </cell>
          <cell r="AN1140">
            <v>0</v>
          </cell>
          <cell r="AO1140">
            <v>0</v>
          </cell>
          <cell r="AP1140">
            <v>0</v>
          </cell>
          <cell r="AQ1140">
            <v>0</v>
          </cell>
          <cell r="AR1140">
            <v>0</v>
          </cell>
          <cell r="AS1140">
            <v>0</v>
          </cell>
          <cell r="AT1140">
            <v>0</v>
          </cell>
          <cell r="AU1140">
            <v>0</v>
          </cell>
          <cell r="AV1140">
            <v>0</v>
          </cell>
          <cell r="AW1140">
            <v>0</v>
          </cell>
          <cell r="AX1140">
            <v>0</v>
          </cell>
          <cell r="AY1140">
            <v>0</v>
          </cell>
          <cell r="AZ1140">
            <v>0</v>
          </cell>
          <cell r="BA1140" t="str">
            <v>EMPRE</v>
          </cell>
        </row>
        <row r="1141">
          <cell r="A1141" t="str">
            <v>300</v>
          </cell>
          <cell r="B1141" t="str">
            <v>Otros Ingresos Fuera de Explotación</v>
          </cell>
          <cell r="C1141">
            <v>0</v>
          </cell>
          <cell r="D1141" t="str">
            <v>8430000</v>
          </cell>
          <cell r="E1141">
            <v>0</v>
          </cell>
          <cell r="F1141">
            <v>0</v>
          </cell>
          <cell r="G1141">
            <v>0</v>
          </cell>
          <cell r="H1141">
            <v>0</v>
          </cell>
          <cell r="I1141">
            <v>0</v>
          </cell>
          <cell r="J1141">
            <v>0</v>
          </cell>
          <cell r="K1141">
            <v>0</v>
          </cell>
          <cell r="L1141">
            <v>0</v>
          </cell>
          <cell r="M1141">
            <v>0</v>
          </cell>
          <cell r="N1141">
            <v>0</v>
          </cell>
          <cell r="O1141">
            <v>0</v>
          </cell>
          <cell r="P1141">
            <v>0</v>
          </cell>
          <cell r="Q1141">
            <v>0</v>
          </cell>
          <cell r="R1141">
            <v>0</v>
          </cell>
          <cell r="S1141">
            <v>0</v>
          </cell>
          <cell r="T1141">
            <v>0</v>
          </cell>
          <cell r="U1141">
            <v>0</v>
          </cell>
          <cell r="V1141">
            <v>0</v>
          </cell>
          <cell r="W1141">
            <v>0</v>
          </cell>
          <cell r="X1141">
            <v>0</v>
          </cell>
          <cell r="Y1141">
            <v>0</v>
          </cell>
          <cell r="Z1141">
            <v>0</v>
          </cell>
          <cell r="AA1141">
            <v>0</v>
          </cell>
          <cell r="AB1141">
            <v>0</v>
          </cell>
          <cell r="AC1141">
            <v>0</v>
          </cell>
          <cell r="AD1141">
            <v>0</v>
          </cell>
          <cell r="AE1141">
            <v>0</v>
          </cell>
          <cell r="AF1141">
            <v>0</v>
          </cell>
          <cell r="AG1141">
            <v>0</v>
          </cell>
          <cell r="AH1141">
            <v>0</v>
          </cell>
          <cell r="AI1141">
            <v>0</v>
          </cell>
          <cell r="AJ1141">
            <v>0</v>
          </cell>
          <cell r="AK1141">
            <v>0</v>
          </cell>
          <cell r="AL1141">
            <v>0</v>
          </cell>
          <cell r="AM1141">
            <v>0</v>
          </cell>
          <cell r="AN1141">
            <v>0</v>
          </cell>
          <cell r="AO1141">
            <v>0</v>
          </cell>
          <cell r="AP1141">
            <v>0</v>
          </cell>
          <cell r="AQ1141">
            <v>0</v>
          </cell>
          <cell r="AR1141">
            <v>0</v>
          </cell>
          <cell r="AS1141">
            <v>0</v>
          </cell>
          <cell r="AT1141">
            <v>0</v>
          </cell>
          <cell r="AU1141">
            <v>0</v>
          </cell>
          <cell r="AV1141">
            <v>0</v>
          </cell>
          <cell r="AW1141">
            <v>0</v>
          </cell>
          <cell r="AX1141">
            <v>0</v>
          </cell>
          <cell r="AY1141">
            <v>0</v>
          </cell>
          <cell r="AZ1141">
            <v>0</v>
          </cell>
          <cell r="BA1141" t="str">
            <v>TDATA</v>
          </cell>
        </row>
        <row r="1142">
          <cell r="A1142" t="str">
            <v>300</v>
          </cell>
          <cell r="B1142" t="str">
            <v>Otros Ingresos Fuera de Explotación</v>
          </cell>
          <cell r="C1142">
            <v>0</v>
          </cell>
          <cell r="D1142" t="str">
            <v>8460200</v>
          </cell>
          <cell r="E1142">
            <v>0</v>
          </cell>
          <cell r="F1142">
            <v>0</v>
          </cell>
          <cell r="G1142">
            <v>0</v>
          </cell>
          <cell r="H1142">
            <v>0</v>
          </cell>
          <cell r="I1142">
            <v>0</v>
          </cell>
          <cell r="J1142">
            <v>0</v>
          </cell>
          <cell r="K1142">
            <v>0</v>
          </cell>
          <cell r="L1142">
            <v>0</v>
          </cell>
          <cell r="M1142">
            <v>0</v>
          </cell>
          <cell r="N1142">
            <v>0</v>
          </cell>
          <cell r="O1142">
            <v>0</v>
          </cell>
          <cell r="P1142">
            <v>0</v>
          </cell>
          <cell r="Q1142">
            <v>0</v>
          </cell>
          <cell r="R1142">
            <v>0</v>
          </cell>
          <cell r="S1142">
            <v>0</v>
          </cell>
          <cell r="T1142">
            <v>0</v>
          </cell>
          <cell r="U1142">
            <v>0</v>
          </cell>
          <cell r="V1142">
            <v>0</v>
          </cell>
          <cell r="W1142">
            <v>0</v>
          </cell>
          <cell r="X1142">
            <v>0</v>
          </cell>
          <cell r="Y1142">
            <v>0</v>
          </cell>
          <cell r="Z1142">
            <v>0</v>
          </cell>
          <cell r="AA1142">
            <v>0</v>
          </cell>
          <cell r="AB1142">
            <v>0</v>
          </cell>
          <cell r="AC1142">
            <v>0</v>
          </cell>
          <cell r="AD1142">
            <v>0</v>
          </cell>
          <cell r="AE1142">
            <v>0</v>
          </cell>
          <cell r="AF1142">
            <v>0</v>
          </cell>
          <cell r="AG1142">
            <v>0</v>
          </cell>
          <cell r="AH1142">
            <v>0</v>
          </cell>
          <cell r="AI1142">
            <v>0</v>
          </cell>
          <cell r="AJ1142">
            <v>0</v>
          </cell>
          <cell r="AK1142">
            <v>0</v>
          </cell>
          <cell r="AL1142">
            <v>0</v>
          </cell>
          <cell r="AM1142">
            <v>0</v>
          </cell>
          <cell r="AN1142">
            <v>0</v>
          </cell>
          <cell r="AO1142">
            <v>0</v>
          </cell>
          <cell r="AP1142">
            <v>0</v>
          </cell>
          <cell r="AQ1142">
            <v>0</v>
          </cell>
          <cell r="AR1142">
            <v>0</v>
          </cell>
          <cell r="AS1142">
            <v>0</v>
          </cell>
          <cell r="AT1142">
            <v>0</v>
          </cell>
          <cell r="AU1142">
            <v>0</v>
          </cell>
          <cell r="AV1142">
            <v>0</v>
          </cell>
          <cell r="AW1142">
            <v>0</v>
          </cell>
          <cell r="AX1142">
            <v>0</v>
          </cell>
          <cell r="AY1142">
            <v>0</v>
          </cell>
          <cell r="AZ1142">
            <v>0</v>
          </cell>
          <cell r="BA1142" t="str">
            <v>EMPRE</v>
          </cell>
        </row>
        <row r="1143">
          <cell r="A1143" t="str">
            <v>300</v>
          </cell>
          <cell r="B1143" t="str">
            <v>Otros Ingresos Fuera de Explotación</v>
          </cell>
          <cell r="C1143">
            <v>0</v>
          </cell>
          <cell r="D1143" t="str">
            <v>8460200</v>
          </cell>
          <cell r="E1143">
            <v>0</v>
          </cell>
          <cell r="F1143">
            <v>0</v>
          </cell>
          <cell r="G1143">
            <v>0</v>
          </cell>
          <cell r="H1143">
            <v>0</v>
          </cell>
          <cell r="I1143">
            <v>0</v>
          </cell>
          <cell r="J1143">
            <v>0</v>
          </cell>
          <cell r="K1143">
            <v>0</v>
          </cell>
          <cell r="L1143">
            <v>0</v>
          </cell>
          <cell r="M1143">
            <v>0</v>
          </cell>
          <cell r="N1143">
            <v>0</v>
          </cell>
          <cell r="O1143">
            <v>0</v>
          </cell>
          <cell r="P1143">
            <v>0</v>
          </cell>
          <cell r="Q1143">
            <v>0</v>
          </cell>
          <cell r="R1143">
            <v>0</v>
          </cell>
          <cell r="S1143">
            <v>0</v>
          </cell>
          <cell r="T1143">
            <v>0</v>
          </cell>
          <cell r="U1143">
            <v>0</v>
          </cell>
          <cell r="V1143">
            <v>0</v>
          </cell>
          <cell r="W1143">
            <v>0</v>
          </cell>
          <cell r="X1143">
            <v>0</v>
          </cell>
          <cell r="Y1143">
            <v>0</v>
          </cell>
          <cell r="Z1143">
            <v>0</v>
          </cell>
          <cell r="AA1143">
            <v>0</v>
          </cell>
          <cell r="AB1143">
            <v>0</v>
          </cell>
          <cell r="AC1143">
            <v>0</v>
          </cell>
          <cell r="AD1143">
            <v>0</v>
          </cell>
          <cell r="AE1143">
            <v>0</v>
          </cell>
          <cell r="AF1143">
            <v>0</v>
          </cell>
          <cell r="AG1143">
            <v>0</v>
          </cell>
          <cell r="AH1143">
            <v>0</v>
          </cell>
          <cell r="AI1143">
            <v>0</v>
          </cell>
          <cell r="AJ1143">
            <v>0</v>
          </cell>
          <cell r="AK1143">
            <v>0</v>
          </cell>
          <cell r="AL1143">
            <v>0</v>
          </cell>
          <cell r="AM1143">
            <v>0</v>
          </cell>
          <cell r="AN1143">
            <v>0</v>
          </cell>
          <cell r="AO1143">
            <v>0</v>
          </cell>
          <cell r="AP1143">
            <v>0</v>
          </cell>
          <cell r="AQ1143">
            <v>0</v>
          </cell>
          <cell r="AR1143">
            <v>0</v>
          </cell>
          <cell r="AS1143">
            <v>0</v>
          </cell>
          <cell r="AT1143">
            <v>0</v>
          </cell>
          <cell r="AU1143">
            <v>0</v>
          </cell>
          <cell r="AV1143">
            <v>0</v>
          </cell>
          <cell r="AW1143">
            <v>0</v>
          </cell>
          <cell r="AX1143">
            <v>0</v>
          </cell>
          <cell r="AY1143">
            <v>0</v>
          </cell>
          <cell r="AZ1143">
            <v>0</v>
          </cell>
          <cell r="BA1143" t="str">
            <v>TDATA</v>
          </cell>
        </row>
        <row r="1144">
          <cell r="A1144" t="str">
            <v>300</v>
          </cell>
          <cell r="B1144" t="str">
            <v>Otros Ingresos Fuera de Explotación</v>
          </cell>
          <cell r="C1144">
            <v>0</v>
          </cell>
          <cell r="D1144" t="str">
            <v>8460400</v>
          </cell>
          <cell r="E1144">
            <v>0</v>
          </cell>
          <cell r="F1144">
            <v>0</v>
          </cell>
          <cell r="G1144">
            <v>0</v>
          </cell>
          <cell r="H1144">
            <v>0</v>
          </cell>
          <cell r="I1144">
            <v>0</v>
          </cell>
          <cell r="J1144">
            <v>0</v>
          </cell>
          <cell r="K1144">
            <v>0</v>
          </cell>
          <cell r="L1144">
            <v>0</v>
          </cell>
          <cell r="M1144">
            <v>0</v>
          </cell>
          <cell r="N1144">
            <v>0</v>
          </cell>
          <cell r="O1144">
            <v>0</v>
          </cell>
          <cell r="P1144">
            <v>0</v>
          </cell>
          <cell r="Q1144">
            <v>0</v>
          </cell>
          <cell r="R1144">
            <v>0</v>
          </cell>
          <cell r="S1144">
            <v>0</v>
          </cell>
          <cell r="T1144">
            <v>0</v>
          </cell>
          <cell r="U1144">
            <v>0</v>
          </cell>
          <cell r="V1144">
            <v>0</v>
          </cell>
          <cell r="W1144">
            <v>0</v>
          </cell>
          <cell r="X1144">
            <v>0</v>
          </cell>
          <cell r="Y1144">
            <v>0</v>
          </cell>
          <cell r="Z1144">
            <v>0</v>
          </cell>
          <cell r="AA1144">
            <v>0</v>
          </cell>
          <cell r="AB1144">
            <v>0</v>
          </cell>
          <cell r="AC1144">
            <v>0</v>
          </cell>
          <cell r="AD1144">
            <v>0</v>
          </cell>
          <cell r="AE1144">
            <v>0</v>
          </cell>
          <cell r="AF1144">
            <v>0</v>
          </cell>
          <cell r="AG1144">
            <v>0</v>
          </cell>
          <cell r="AH1144">
            <v>0</v>
          </cell>
          <cell r="AI1144">
            <v>0</v>
          </cell>
          <cell r="AJ1144">
            <v>0</v>
          </cell>
          <cell r="AK1144">
            <v>0</v>
          </cell>
          <cell r="AL1144">
            <v>0</v>
          </cell>
          <cell r="AM1144">
            <v>0</v>
          </cell>
          <cell r="AN1144">
            <v>0</v>
          </cell>
          <cell r="AO1144">
            <v>0</v>
          </cell>
          <cell r="AP1144">
            <v>0</v>
          </cell>
          <cell r="AQ1144">
            <v>0</v>
          </cell>
          <cell r="AR1144">
            <v>0</v>
          </cell>
          <cell r="AS1144">
            <v>0</v>
          </cell>
          <cell r="AT1144">
            <v>0</v>
          </cell>
          <cell r="AU1144">
            <v>0</v>
          </cell>
          <cell r="AV1144">
            <v>0</v>
          </cell>
          <cell r="AW1144">
            <v>0</v>
          </cell>
          <cell r="AX1144">
            <v>0</v>
          </cell>
          <cell r="AY1144">
            <v>0</v>
          </cell>
          <cell r="AZ1144">
            <v>0</v>
          </cell>
          <cell r="BA1144" t="str">
            <v>EMPRE</v>
          </cell>
        </row>
        <row r="1145">
          <cell r="A1145" t="str">
            <v>300</v>
          </cell>
          <cell r="B1145" t="str">
            <v>Otros Ingresos Fuera de Explotación</v>
          </cell>
          <cell r="C1145">
            <v>0</v>
          </cell>
          <cell r="D1145" t="str">
            <v>8460400</v>
          </cell>
          <cell r="E1145">
            <v>0</v>
          </cell>
          <cell r="F1145">
            <v>0</v>
          </cell>
          <cell r="G1145">
            <v>0</v>
          </cell>
          <cell r="H1145">
            <v>0</v>
          </cell>
          <cell r="I1145">
            <v>0</v>
          </cell>
          <cell r="J1145">
            <v>0</v>
          </cell>
          <cell r="K1145">
            <v>0</v>
          </cell>
          <cell r="L1145">
            <v>0</v>
          </cell>
          <cell r="M1145">
            <v>0</v>
          </cell>
          <cell r="N1145">
            <v>0</v>
          </cell>
          <cell r="O1145">
            <v>0</v>
          </cell>
          <cell r="P1145">
            <v>0</v>
          </cell>
          <cell r="Q1145">
            <v>0</v>
          </cell>
          <cell r="R1145">
            <v>0</v>
          </cell>
          <cell r="S1145">
            <v>0</v>
          </cell>
          <cell r="T1145">
            <v>0</v>
          </cell>
          <cell r="U1145">
            <v>0</v>
          </cell>
          <cell r="V1145">
            <v>0</v>
          </cell>
          <cell r="W1145">
            <v>0</v>
          </cell>
          <cell r="X1145">
            <v>0</v>
          </cell>
          <cell r="Y1145">
            <v>0</v>
          </cell>
          <cell r="Z1145">
            <v>0</v>
          </cell>
          <cell r="AA1145">
            <v>0</v>
          </cell>
          <cell r="AB1145">
            <v>0</v>
          </cell>
          <cell r="AC1145">
            <v>0</v>
          </cell>
          <cell r="AD1145">
            <v>0</v>
          </cell>
          <cell r="AE1145">
            <v>0</v>
          </cell>
          <cell r="AF1145">
            <v>0</v>
          </cell>
          <cell r="AG1145">
            <v>0</v>
          </cell>
          <cell r="AH1145">
            <v>0</v>
          </cell>
          <cell r="AI1145">
            <v>0</v>
          </cell>
          <cell r="AJ1145">
            <v>0</v>
          </cell>
          <cell r="AK1145">
            <v>0</v>
          </cell>
          <cell r="AL1145">
            <v>0</v>
          </cell>
          <cell r="AM1145">
            <v>0</v>
          </cell>
          <cell r="AN1145">
            <v>0</v>
          </cell>
          <cell r="AO1145">
            <v>0</v>
          </cell>
          <cell r="AP1145">
            <v>0</v>
          </cell>
          <cell r="AQ1145">
            <v>0</v>
          </cell>
          <cell r="AR1145">
            <v>0</v>
          </cell>
          <cell r="AS1145">
            <v>0</v>
          </cell>
          <cell r="AT1145">
            <v>0</v>
          </cell>
          <cell r="AU1145">
            <v>0</v>
          </cell>
          <cell r="AV1145">
            <v>0</v>
          </cell>
          <cell r="AW1145">
            <v>0</v>
          </cell>
          <cell r="AX1145">
            <v>0</v>
          </cell>
          <cell r="AY1145">
            <v>0</v>
          </cell>
          <cell r="AZ1145">
            <v>0</v>
          </cell>
          <cell r="BA1145" t="str">
            <v>TDATA</v>
          </cell>
        </row>
        <row r="1146">
          <cell r="A1146" t="str">
            <v>300</v>
          </cell>
          <cell r="B1146" t="str">
            <v>Otros Ingresos Fuera de Explotación</v>
          </cell>
          <cell r="C1146">
            <v>0</v>
          </cell>
          <cell r="D1146" t="str">
            <v>8460500</v>
          </cell>
          <cell r="E1146">
            <v>47102869</v>
          </cell>
          <cell r="F1146">
            <v>79097070</v>
          </cell>
          <cell r="G1146">
            <v>0</v>
          </cell>
          <cell r="H1146">
            <v>0</v>
          </cell>
          <cell r="I1146">
            <v>0</v>
          </cell>
          <cell r="J1146">
            <v>0</v>
          </cell>
          <cell r="K1146">
            <v>0</v>
          </cell>
          <cell r="L1146">
            <v>0</v>
          </cell>
          <cell r="M1146">
            <v>0</v>
          </cell>
          <cell r="N1146">
            <v>0</v>
          </cell>
          <cell r="O1146">
            <v>0</v>
          </cell>
          <cell r="P1146">
            <v>0</v>
          </cell>
          <cell r="Q1146">
            <v>0</v>
          </cell>
          <cell r="R1146">
            <v>0</v>
          </cell>
          <cell r="S1146">
            <v>0</v>
          </cell>
          <cell r="T1146">
            <v>0</v>
          </cell>
          <cell r="U1146">
            <v>0</v>
          </cell>
          <cell r="V1146">
            <v>0</v>
          </cell>
          <cell r="W1146">
            <v>0</v>
          </cell>
          <cell r="X1146">
            <v>0</v>
          </cell>
          <cell r="Y1146">
            <v>0</v>
          </cell>
          <cell r="Z1146">
            <v>0</v>
          </cell>
          <cell r="AA1146">
            <v>0</v>
          </cell>
          <cell r="AB1146">
            <v>0</v>
          </cell>
          <cell r="AC1146">
            <v>22000000</v>
          </cell>
          <cell r="AD1146">
            <v>22000000</v>
          </cell>
          <cell r="AE1146">
            <v>22000000</v>
          </cell>
          <cell r="AF1146">
            <v>22000000</v>
          </cell>
          <cell r="AG1146">
            <v>22000000</v>
          </cell>
          <cell r="AH1146">
            <v>22000000</v>
          </cell>
          <cell r="AI1146">
            <v>22000000</v>
          </cell>
          <cell r="AJ1146">
            <v>22000000</v>
          </cell>
          <cell r="AK1146">
            <v>22000000</v>
          </cell>
          <cell r="AL1146">
            <v>22000000</v>
          </cell>
          <cell r="AM1146">
            <v>22000000</v>
          </cell>
          <cell r="AN1146">
            <v>22000000</v>
          </cell>
          <cell r="AO1146">
            <v>0</v>
          </cell>
          <cell r="AP1146">
            <v>0</v>
          </cell>
          <cell r="AQ1146">
            <v>0</v>
          </cell>
          <cell r="AR1146">
            <v>0</v>
          </cell>
          <cell r="AS1146">
            <v>0</v>
          </cell>
          <cell r="AT1146">
            <v>0</v>
          </cell>
          <cell r="AU1146">
            <v>0</v>
          </cell>
          <cell r="AV1146">
            <v>0</v>
          </cell>
          <cell r="AW1146">
            <v>0</v>
          </cell>
          <cell r="AX1146">
            <v>0</v>
          </cell>
          <cell r="AY1146">
            <v>0</v>
          </cell>
          <cell r="AZ1146">
            <v>0</v>
          </cell>
          <cell r="BA1146" t="str">
            <v>EMPRE</v>
          </cell>
        </row>
        <row r="1147">
          <cell r="A1147" t="str">
            <v>300</v>
          </cell>
          <cell r="B1147" t="str">
            <v>Otros Ingresos Fuera de Explotación</v>
          </cell>
          <cell r="C1147">
            <v>0</v>
          </cell>
          <cell r="D1147" t="str">
            <v>8460500</v>
          </cell>
          <cell r="E1147">
            <v>60541</v>
          </cell>
          <cell r="F1147">
            <v>56295</v>
          </cell>
          <cell r="G1147">
            <v>0</v>
          </cell>
          <cell r="H1147">
            <v>0</v>
          </cell>
          <cell r="I1147">
            <v>0</v>
          </cell>
          <cell r="J1147">
            <v>0</v>
          </cell>
          <cell r="K1147">
            <v>0</v>
          </cell>
          <cell r="L1147">
            <v>0</v>
          </cell>
          <cell r="M1147">
            <v>0</v>
          </cell>
          <cell r="N1147">
            <v>0</v>
          </cell>
          <cell r="O1147">
            <v>0</v>
          </cell>
          <cell r="P1147">
            <v>0</v>
          </cell>
          <cell r="Q1147">
            <v>0</v>
          </cell>
          <cell r="R1147">
            <v>0</v>
          </cell>
          <cell r="S1147">
            <v>0</v>
          </cell>
          <cell r="T1147">
            <v>0</v>
          </cell>
          <cell r="U1147">
            <v>0</v>
          </cell>
          <cell r="V1147">
            <v>0</v>
          </cell>
          <cell r="W1147">
            <v>0</v>
          </cell>
          <cell r="X1147">
            <v>0</v>
          </cell>
          <cell r="Y1147">
            <v>0</v>
          </cell>
          <cell r="Z1147">
            <v>0</v>
          </cell>
          <cell r="AA1147">
            <v>0</v>
          </cell>
          <cell r="AB1147">
            <v>0</v>
          </cell>
          <cell r="AC1147">
            <v>1000000</v>
          </cell>
          <cell r="AD1147">
            <v>1000000</v>
          </cell>
          <cell r="AE1147">
            <v>1000000</v>
          </cell>
          <cell r="AF1147">
            <v>1000000</v>
          </cell>
          <cell r="AG1147">
            <v>1000000</v>
          </cell>
          <cell r="AH1147">
            <v>1000000</v>
          </cell>
          <cell r="AI1147">
            <v>1000000</v>
          </cell>
          <cell r="AJ1147">
            <v>1000000</v>
          </cell>
          <cell r="AK1147">
            <v>1000000</v>
          </cell>
          <cell r="AL1147">
            <v>1000000</v>
          </cell>
          <cell r="AM1147">
            <v>1000000</v>
          </cell>
          <cell r="AN1147">
            <v>1000000</v>
          </cell>
          <cell r="AO1147">
            <v>0</v>
          </cell>
          <cell r="AP1147">
            <v>0</v>
          </cell>
          <cell r="AQ1147">
            <v>0</v>
          </cell>
          <cell r="AR1147">
            <v>40997048</v>
          </cell>
          <cell r="AS1147">
            <v>2524920</v>
          </cell>
          <cell r="AT1147">
            <v>-2698680</v>
          </cell>
          <cell r="AU1147">
            <v>3865604</v>
          </cell>
          <cell r="AV1147">
            <v>1809472</v>
          </cell>
          <cell r="AW1147">
            <v>102348</v>
          </cell>
          <cell r="AX1147">
            <v>91487854</v>
          </cell>
          <cell r="AY1147">
            <v>-42868474</v>
          </cell>
          <cell r="AZ1147">
            <v>0</v>
          </cell>
          <cell r="BA1147" t="str">
            <v>TDATA</v>
          </cell>
        </row>
        <row r="1148">
          <cell r="A1148" t="str">
            <v>300</v>
          </cell>
          <cell r="B1148" t="str">
            <v>Otros Ingresos Fuera de Explotación</v>
          </cell>
          <cell r="C1148">
            <v>0</v>
          </cell>
          <cell r="D1148" t="str">
            <v>8460502</v>
          </cell>
          <cell r="E1148">
            <v>0</v>
          </cell>
          <cell r="F1148">
            <v>0</v>
          </cell>
          <cell r="G1148">
            <v>0</v>
          </cell>
          <cell r="H1148">
            <v>0</v>
          </cell>
          <cell r="I1148">
            <v>0</v>
          </cell>
          <cell r="J1148">
            <v>0</v>
          </cell>
          <cell r="K1148">
            <v>0</v>
          </cell>
          <cell r="L1148">
            <v>0</v>
          </cell>
          <cell r="M1148">
            <v>0</v>
          </cell>
          <cell r="N1148">
            <v>0</v>
          </cell>
          <cell r="O1148">
            <v>0</v>
          </cell>
          <cell r="P1148">
            <v>0</v>
          </cell>
          <cell r="Q1148">
            <v>0</v>
          </cell>
          <cell r="R1148">
            <v>0</v>
          </cell>
          <cell r="S1148">
            <v>0</v>
          </cell>
          <cell r="T1148">
            <v>0</v>
          </cell>
          <cell r="U1148">
            <v>0</v>
          </cell>
          <cell r="V1148">
            <v>0</v>
          </cell>
          <cell r="W1148">
            <v>0</v>
          </cell>
          <cell r="X1148">
            <v>0</v>
          </cell>
          <cell r="Y1148">
            <v>0</v>
          </cell>
          <cell r="Z1148">
            <v>0</v>
          </cell>
          <cell r="AA1148">
            <v>0</v>
          </cell>
          <cell r="AB1148">
            <v>0</v>
          </cell>
          <cell r="AC1148">
            <v>0</v>
          </cell>
          <cell r="AD1148">
            <v>0</v>
          </cell>
          <cell r="AE1148">
            <v>0</v>
          </cell>
          <cell r="AF1148">
            <v>0</v>
          </cell>
          <cell r="AG1148">
            <v>0</v>
          </cell>
          <cell r="AH1148">
            <v>0</v>
          </cell>
          <cell r="AI1148">
            <v>0</v>
          </cell>
          <cell r="AJ1148">
            <v>0</v>
          </cell>
          <cell r="AK1148">
            <v>0</v>
          </cell>
          <cell r="AL1148">
            <v>0</v>
          </cell>
          <cell r="AM1148">
            <v>0</v>
          </cell>
          <cell r="AN1148">
            <v>0</v>
          </cell>
          <cell r="AO1148">
            <v>0</v>
          </cell>
          <cell r="AP1148">
            <v>0</v>
          </cell>
          <cell r="AQ1148">
            <v>0</v>
          </cell>
          <cell r="AR1148">
            <v>0</v>
          </cell>
          <cell r="AS1148">
            <v>0</v>
          </cell>
          <cell r="AT1148">
            <v>0</v>
          </cell>
          <cell r="AU1148">
            <v>0</v>
          </cell>
          <cell r="AV1148">
            <v>0</v>
          </cell>
          <cell r="AW1148">
            <v>0</v>
          </cell>
          <cell r="AX1148">
            <v>0</v>
          </cell>
          <cell r="AY1148">
            <v>0</v>
          </cell>
          <cell r="AZ1148">
            <v>0</v>
          </cell>
          <cell r="BA1148" t="str">
            <v>EMPRE</v>
          </cell>
        </row>
        <row r="1149">
          <cell r="A1149" t="str">
            <v>300</v>
          </cell>
          <cell r="B1149" t="str">
            <v>Otros Ingresos Fuera de Explotación</v>
          </cell>
          <cell r="C1149">
            <v>0</v>
          </cell>
          <cell r="D1149" t="str">
            <v>8460502</v>
          </cell>
          <cell r="E1149">
            <v>0</v>
          </cell>
          <cell r="F1149">
            <v>0</v>
          </cell>
          <cell r="G1149">
            <v>0</v>
          </cell>
          <cell r="H1149">
            <v>0</v>
          </cell>
          <cell r="I1149">
            <v>0</v>
          </cell>
          <cell r="J1149">
            <v>0</v>
          </cell>
          <cell r="K1149">
            <v>0</v>
          </cell>
          <cell r="L1149">
            <v>0</v>
          </cell>
          <cell r="M1149">
            <v>0</v>
          </cell>
          <cell r="N1149">
            <v>0</v>
          </cell>
          <cell r="O1149">
            <v>0</v>
          </cell>
          <cell r="P1149">
            <v>0</v>
          </cell>
          <cell r="Q1149">
            <v>0</v>
          </cell>
          <cell r="R1149">
            <v>0</v>
          </cell>
          <cell r="S1149">
            <v>0</v>
          </cell>
          <cell r="T1149">
            <v>0</v>
          </cell>
          <cell r="U1149">
            <v>0</v>
          </cell>
          <cell r="V1149">
            <v>0</v>
          </cell>
          <cell r="W1149">
            <v>0</v>
          </cell>
          <cell r="X1149">
            <v>0</v>
          </cell>
          <cell r="Y1149">
            <v>0</v>
          </cell>
          <cell r="Z1149">
            <v>0</v>
          </cell>
          <cell r="AA1149">
            <v>0</v>
          </cell>
          <cell r="AB1149">
            <v>0</v>
          </cell>
          <cell r="AC1149">
            <v>0</v>
          </cell>
          <cell r="AD1149">
            <v>0</v>
          </cell>
          <cell r="AE1149">
            <v>0</v>
          </cell>
          <cell r="AF1149">
            <v>0</v>
          </cell>
          <cell r="AG1149">
            <v>0</v>
          </cell>
          <cell r="AH1149">
            <v>0</v>
          </cell>
          <cell r="AI1149">
            <v>0</v>
          </cell>
          <cell r="AJ1149">
            <v>0</v>
          </cell>
          <cell r="AK1149">
            <v>0</v>
          </cell>
          <cell r="AL1149">
            <v>0</v>
          </cell>
          <cell r="AM1149">
            <v>0</v>
          </cell>
          <cell r="AN1149">
            <v>0</v>
          </cell>
          <cell r="AO1149">
            <v>0</v>
          </cell>
          <cell r="AP1149">
            <v>0</v>
          </cell>
          <cell r="AQ1149">
            <v>0</v>
          </cell>
          <cell r="AR1149">
            <v>0</v>
          </cell>
          <cell r="AS1149">
            <v>0</v>
          </cell>
          <cell r="AT1149">
            <v>0</v>
          </cell>
          <cell r="AU1149">
            <v>0</v>
          </cell>
          <cell r="AV1149">
            <v>0</v>
          </cell>
          <cell r="AW1149">
            <v>0</v>
          </cell>
          <cell r="AX1149">
            <v>0</v>
          </cell>
          <cell r="AY1149">
            <v>0</v>
          </cell>
          <cell r="AZ1149">
            <v>0</v>
          </cell>
          <cell r="BA1149" t="str">
            <v>TDATA</v>
          </cell>
        </row>
        <row r="1150">
          <cell r="A1150" t="str">
            <v>300</v>
          </cell>
          <cell r="B1150" t="str">
            <v>Otros Ingresos Fuera de Explotación</v>
          </cell>
          <cell r="C1150">
            <v>0</v>
          </cell>
          <cell r="D1150" t="str">
            <v>8460503</v>
          </cell>
          <cell r="E1150">
            <v>0</v>
          </cell>
          <cell r="F1150">
            <v>0</v>
          </cell>
          <cell r="G1150">
            <v>0</v>
          </cell>
          <cell r="H1150">
            <v>0</v>
          </cell>
          <cell r="I1150">
            <v>0</v>
          </cell>
          <cell r="J1150">
            <v>0</v>
          </cell>
          <cell r="K1150">
            <v>0</v>
          </cell>
          <cell r="L1150">
            <v>0</v>
          </cell>
          <cell r="M1150">
            <v>0</v>
          </cell>
          <cell r="N1150">
            <v>0</v>
          </cell>
          <cell r="O1150">
            <v>0</v>
          </cell>
          <cell r="P1150">
            <v>0</v>
          </cell>
          <cell r="Q1150">
            <v>0</v>
          </cell>
          <cell r="R1150">
            <v>0</v>
          </cell>
          <cell r="S1150">
            <v>0</v>
          </cell>
          <cell r="T1150">
            <v>0</v>
          </cell>
          <cell r="U1150">
            <v>0</v>
          </cell>
          <cell r="V1150">
            <v>0</v>
          </cell>
          <cell r="W1150">
            <v>0</v>
          </cell>
          <cell r="X1150">
            <v>0</v>
          </cell>
          <cell r="Y1150">
            <v>0</v>
          </cell>
          <cell r="Z1150">
            <v>0</v>
          </cell>
          <cell r="AA1150">
            <v>0</v>
          </cell>
          <cell r="AB1150">
            <v>0</v>
          </cell>
          <cell r="AC1150">
            <v>0</v>
          </cell>
          <cell r="AD1150">
            <v>0</v>
          </cell>
          <cell r="AE1150">
            <v>0</v>
          </cell>
          <cell r="AF1150">
            <v>0</v>
          </cell>
          <cell r="AG1150">
            <v>0</v>
          </cell>
          <cell r="AH1150">
            <v>0</v>
          </cell>
          <cell r="AI1150">
            <v>0</v>
          </cell>
          <cell r="AJ1150">
            <v>0</v>
          </cell>
          <cell r="AK1150">
            <v>0</v>
          </cell>
          <cell r="AL1150">
            <v>0</v>
          </cell>
          <cell r="AM1150">
            <v>0</v>
          </cell>
          <cell r="AN1150">
            <v>0</v>
          </cell>
          <cell r="AO1150">
            <v>0</v>
          </cell>
          <cell r="AP1150">
            <v>0</v>
          </cell>
          <cell r="AQ1150">
            <v>0</v>
          </cell>
          <cell r="AR1150">
            <v>0</v>
          </cell>
          <cell r="AS1150">
            <v>0</v>
          </cell>
          <cell r="AT1150">
            <v>0</v>
          </cell>
          <cell r="AU1150">
            <v>0</v>
          </cell>
          <cell r="AV1150">
            <v>0</v>
          </cell>
          <cell r="AW1150">
            <v>0</v>
          </cell>
          <cell r="AX1150">
            <v>0</v>
          </cell>
          <cell r="AY1150">
            <v>0</v>
          </cell>
          <cell r="AZ1150">
            <v>0</v>
          </cell>
          <cell r="BA1150" t="str">
            <v>EMPRE</v>
          </cell>
        </row>
        <row r="1151">
          <cell r="A1151" t="str">
            <v>300</v>
          </cell>
          <cell r="B1151" t="str">
            <v>Otros Ingresos Fuera de Explotación</v>
          </cell>
          <cell r="C1151">
            <v>0</v>
          </cell>
          <cell r="D1151" t="str">
            <v>8460503</v>
          </cell>
          <cell r="E1151">
            <v>0</v>
          </cell>
          <cell r="F1151">
            <v>0</v>
          </cell>
          <cell r="G1151">
            <v>0</v>
          </cell>
          <cell r="H1151">
            <v>0</v>
          </cell>
          <cell r="I1151">
            <v>0</v>
          </cell>
          <cell r="J1151">
            <v>0</v>
          </cell>
          <cell r="K1151">
            <v>0</v>
          </cell>
          <cell r="L1151">
            <v>0</v>
          </cell>
          <cell r="M1151">
            <v>0</v>
          </cell>
          <cell r="N1151">
            <v>0</v>
          </cell>
          <cell r="O1151">
            <v>0</v>
          </cell>
          <cell r="P1151">
            <v>0</v>
          </cell>
          <cell r="Q1151">
            <v>0</v>
          </cell>
          <cell r="R1151">
            <v>0</v>
          </cell>
          <cell r="S1151">
            <v>0</v>
          </cell>
          <cell r="T1151">
            <v>0</v>
          </cell>
          <cell r="U1151">
            <v>0</v>
          </cell>
          <cell r="V1151">
            <v>0</v>
          </cell>
          <cell r="W1151">
            <v>0</v>
          </cell>
          <cell r="X1151">
            <v>0</v>
          </cell>
          <cell r="Y1151">
            <v>0</v>
          </cell>
          <cell r="Z1151">
            <v>0</v>
          </cell>
          <cell r="AA1151">
            <v>0</v>
          </cell>
          <cell r="AB1151">
            <v>0</v>
          </cell>
          <cell r="AC1151">
            <v>0</v>
          </cell>
          <cell r="AD1151">
            <v>0</v>
          </cell>
          <cell r="AE1151">
            <v>0</v>
          </cell>
          <cell r="AF1151">
            <v>0</v>
          </cell>
          <cell r="AG1151">
            <v>0</v>
          </cell>
          <cell r="AH1151">
            <v>0</v>
          </cell>
          <cell r="AI1151">
            <v>0</v>
          </cell>
          <cell r="AJ1151">
            <v>0</v>
          </cell>
          <cell r="AK1151">
            <v>0</v>
          </cell>
          <cell r="AL1151">
            <v>0</v>
          </cell>
          <cell r="AM1151">
            <v>0</v>
          </cell>
          <cell r="AN1151">
            <v>0</v>
          </cell>
          <cell r="AO1151">
            <v>0</v>
          </cell>
          <cell r="AP1151">
            <v>0</v>
          </cell>
          <cell r="AQ1151">
            <v>0</v>
          </cell>
          <cell r="AR1151">
            <v>0</v>
          </cell>
          <cell r="AS1151">
            <v>0</v>
          </cell>
          <cell r="AT1151">
            <v>0</v>
          </cell>
          <cell r="AU1151">
            <v>0</v>
          </cell>
          <cell r="AV1151">
            <v>0</v>
          </cell>
          <cell r="AW1151">
            <v>0</v>
          </cell>
          <cell r="AX1151">
            <v>0</v>
          </cell>
          <cell r="AY1151">
            <v>0</v>
          </cell>
          <cell r="AZ1151">
            <v>0</v>
          </cell>
          <cell r="BA1151" t="str">
            <v>TDATA</v>
          </cell>
        </row>
        <row r="1152">
          <cell r="A1152" t="str">
            <v>300</v>
          </cell>
          <cell r="B1152" t="str">
            <v>Otros Ingresos Fuera de Explotación</v>
          </cell>
          <cell r="C1152">
            <v>0</v>
          </cell>
          <cell r="D1152" t="str">
            <v>8469004</v>
          </cell>
          <cell r="E1152">
            <v>0</v>
          </cell>
          <cell r="F1152">
            <v>0</v>
          </cell>
          <cell r="G1152">
            <v>0</v>
          </cell>
          <cell r="H1152">
            <v>0</v>
          </cell>
          <cell r="I1152">
            <v>0</v>
          </cell>
          <cell r="J1152">
            <v>0</v>
          </cell>
          <cell r="K1152">
            <v>0</v>
          </cell>
          <cell r="L1152">
            <v>0</v>
          </cell>
          <cell r="M1152">
            <v>0</v>
          </cell>
          <cell r="N1152">
            <v>0</v>
          </cell>
          <cell r="O1152">
            <v>0</v>
          </cell>
          <cell r="P1152">
            <v>0</v>
          </cell>
          <cell r="Q1152">
            <v>0</v>
          </cell>
          <cell r="R1152">
            <v>0</v>
          </cell>
          <cell r="S1152">
            <v>0</v>
          </cell>
          <cell r="T1152">
            <v>0</v>
          </cell>
          <cell r="U1152">
            <v>0</v>
          </cell>
          <cell r="V1152">
            <v>0</v>
          </cell>
          <cell r="W1152">
            <v>0</v>
          </cell>
          <cell r="X1152">
            <v>0</v>
          </cell>
          <cell r="Y1152">
            <v>0</v>
          </cell>
          <cell r="Z1152">
            <v>0</v>
          </cell>
          <cell r="AA1152">
            <v>0</v>
          </cell>
          <cell r="AB1152">
            <v>0</v>
          </cell>
          <cell r="AC1152">
            <v>0</v>
          </cell>
          <cell r="AD1152">
            <v>0</v>
          </cell>
          <cell r="AE1152">
            <v>0</v>
          </cell>
          <cell r="AF1152">
            <v>0</v>
          </cell>
          <cell r="AG1152">
            <v>0</v>
          </cell>
          <cell r="AH1152">
            <v>0</v>
          </cell>
          <cell r="AI1152">
            <v>0</v>
          </cell>
          <cell r="AJ1152">
            <v>0</v>
          </cell>
          <cell r="AK1152">
            <v>0</v>
          </cell>
          <cell r="AL1152">
            <v>0</v>
          </cell>
          <cell r="AM1152">
            <v>0</v>
          </cell>
          <cell r="AN1152">
            <v>0</v>
          </cell>
          <cell r="AO1152">
            <v>0</v>
          </cell>
          <cell r="AP1152">
            <v>0</v>
          </cell>
          <cell r="AQ1152">
            <v>0</v>
          </cell>
          <cell r="AR1152">
            <v>0</v>
          </cell>
          <cell r="AS1152">
            <v>0</v>
          </cell>
          <cell r="AT1152">
            <v>0</v>
          </cell>
          <cell r="AU1152">
            <v>0</v>
          </cell>
          <cell r="AV1152">
            <v>0</v>
          </cell>
          <cell r="AW1152">
            <v>0</v>
          </cell>
          <cell r="AX1152">
            <v>0</v>
          </cell>
          <cell r="AY1152">
            <v>0</v>
          </cell>
          <cell r="AZ1152">
            <v>0</v>
          </cell>
          <cell r="BA1152" t="str">
            <v>EMPRE</v>
          </cell>
        </row>
        <row r="1153">
          <cell r="A1153" t="str">
            <v>300</v>
          </cell>
          <cell r="B1153" t="str">
            <v>Otros Ingresos Fuera de Explotación</v>
          </cell>
          <cell r="C1153">
            <v>0</v>
          </cell>
          <cell r="D1153" t="str">
            <v>8469004</v>
          </cell>
          <cell r="E1153">
            <v>0</v>
          </cell>
          <cell r="F1153">
            <v>0</v>
          </cell>
          <cell r="G1153">
            <v>0</v>
          </cell>
          <cell r="H1153">
            <v>0</v>
          </cell>
          <cell r="I1153">
            <v>0</v>
          </cell>
          <cell r="J1153">
            <v>0</v>
          </cell>
          <cell r="K1153">
            <v>0</v>
          </cell>
          <cell r="L1153">
            <v>0</v>
          </cell>
          <cell r="M1153">
            <v>0</v>
          </cell>
          <cell r="N1153">
            <v>0</v>
          </cell>
          <cell r="O1153">
            <v>0</v>
          </cell>
          <cell r="P1153">
            <v>0</v>
          </cell>
          <cell r="Q1153">
            <v>0</v>
          </cell>
          <cell r="R1153">
            <v>0</v>
          </cell>
          <cell r="S1153">
            <v>0</v>
          </cell>
          <cell r="T1153">
            <v>0</v>
          </cell>
          <cell r="U1153">
            <v>0</v>
          </cell>
          <cell r="V1153">
            <v>0</v>
          </cell>
          <cell r="W1153">
            <v>0</v>
          </cell>
          <cell r="X1153">
            <v>0</v>
          </cell>
          <cell r="Y1153">
            <v>0</v>
          </cell>
          <cell r="Z1153">
            <v>0</v>
          </cell>
          <cell r="AA1153">
            <v>0</v>
          </cell>
          <cell r="AB1153">
            <v>0</v>
          </cell>
          <cell r="AC1153">
            <v>0</v>
          </cell>
          <cell r="AD1153">
            <v>0</v>
          </cell>
          <cell r="AE1153">
            <v>0</v>
          </cell>
          <cell r="AF1153">
            <v>0</v>
          </cell>
          <cell r="AG1153">
            <v>0</v>
          </cell>
          <cell r="AH1153">
            <v>0</v>
          </cell>
          <cell r="AI1153">
            <v>0</v>
          </cell>
          <cell r="AJ1153">
            <v>0</v>
          </cell>
          <cell r="AK1153">
            <v>0</v>
          </cell>
          <cell r="AL1153">
            <v>0</v>
          </cell>
          <cell r="AM1153">
            <v>0</v>
          </cell>
          <cell r="AN1153">
            <v>0</v>
          </cell>
          <cell r="AO1153">
            <v>0</v>
          </cell>
          <cell r="AP1153">
            <v>0</v>
          </cell>
          <cell r="AQ1153">
            <v>0</v>
          </cell>
          <cell r="AR1153">
            <v>0</v>
          </cell>
          <cell r="AS1153">
            <v>0</v>
          </cell>
          <cell r="AT1153">
            <v>0</v>
          </cell>
          <cell r="AU1153">
            <v>0</v>
          </cell>
          <cell r="AV1153">
            <v>0</v>
          </cell>
          <cell r="AW1153">
            <v>0</v>
          </cell>
          <cell r="AX1153">
            <v>0</v>
          </cell>
          <cell r="AY1153">
            <v>0</v>
          </cell>
          <cell r="AZ1153">
            <v>0</v>
          </cell>
          <cell r="BA1153" t="str">
            <v>TDATA</v>
          </cell>
        </row>
        <row r="1154">
          <cell r="A1154" t="str">
            <v>300</v>
          </cell>
          <cell r="B1154" t="str">
            <v>Otros Ingresos Fuera de Explotación</v>
          </cell>
          <cell r="C1154">
            <v>0</v>
          </cell>
          <cell r="D1154" t="str">
            <v>8469006</v>
          </cell>
          <cell r="E1154">
            <v>0</v>
          </cell>
          <cell r="F1154">
            <v>0</v>
          </cell>
          <cell r="G1154">
            <v>0</v>
          </cell>
          <cell r="H1154">
            <v>0</v>
          </cell>
          <cell r="I1154">
            <v>0</v>
          </cell>
          <cell r="J1154">
            <v>0</v>
          </cell>
          <cell r="K1154">
            <v>0</v>
          </cell>
          <cell r="L1154">
            <v>0</v>
          </cell>
          <cell r="M1154">
            <v>0</v>
          </cell>
          <cell r="N1154">
            <v>0</v>
          </cell>
          <cell r="O1154">
            <v>0</v>
          </cell>
          <cell r="P1154">
            <v>0</v>
          </cell>
          <cell r="Q1154">
            <v>0</v>
          </cell>
          <cell r="R1154">
            <v>0</v>
          </cell>
          <cell r="S1154">
            <v>0</v>
          </cell>
          <cell r="T1154">
            <v>0</v>
          </cell>
          <cell r="U1154">
            <v>0</v>
          </cell>
          <cell r="V1154">
            <v>0</v>
          </cell>
          <cell r="W1154">
            <v>0</v>
          </cell>
          <cell r="X1154">
            <v>0</v>
          </cell>
          <cell r="Y1154">
            <v>0</v>
          </cell>
          <cell r="Z1154">
            <v>0</v>
          </cell>
          <cell r="AA1154">
            <v>0</v>
          </cell>
          <cell r="AB1154">
            <v>0</v>
          </cell>
          <cell r="AC1154">
            <v>0</v>
          </cell>
          <cell r="AD1154">
            <v>0</v>
          </cell>
          <cell r="AE1154">
            <v>0</v>
          </cell>
          <cell r="AF1154">
            <v>0</v>
          </cell>
          <cell r="AG1154">
            <v>0</v>
          </cell>
          <cell r="AH1154">
            <v>0</v>
          </cell>
          <cell r="AI1154">
            <v>0</v>
          </cell>
          <cell r="AJ1154">
            <v>0</v>
          </cell>
          <cell r="AK1154">
            <v>0</v>
          </cell>
          <cell r="AL1154">
            <v>0</v>
          </cell>
          <cell r="AM1154">
            <v>0</v>
          </cell>
          <cell r="AN1154">
            <v>0</v>
          </cell>
          <cell r="AO1154">
            <v>0</v>
          </cell>
          <cell r="AP1154">
            <v>0</v>
          </cell>
          <cell r="AQ1154">
            <v>0</v>
          </cell>
          <cell r="AR1154">
            <v>0</v>
          </cell>
          <cell r="AS1154">
            <v>0</v>
          </cell>
          <cell r="AT1154">
            <v>0</v>
          </cell>
          <cell r="AU1154">
            <v>0</v>
          </cell>
          <cell r="AV1154">
            <v>0</v>
          </cell>
          <cell r="AW1154">
            <v>0</v>
          </cell>
          <cell r="AX1154">
            <v>0</v>
          </cell>
          <cell r="AY1154">
            <v>0</v>
          </cell>
          <cell r="AZ1154">
            <v>0</v>
          </cell>
          <cell r="BA1154" t="str">
            <v>EMPRE</v>
          </cell>
        </row>
        <row r="1155">
          <cell r="A1155" t="str">
            <v>300</v>
          </cell>
          <cell r="B1155" t="str">
            <v>Otros Ingresos Fuera de Explotación</v>
          </cell>
          <cell r="C1155">
            <v>0</v>
          </cell>
          <cell r="D1155" t="str">
            <v>8469006</v>
          </cell>
          <cell r="E1155">
            <v>0</v>
          </cell>
          <cell r="F1155">
            <v>0</v>
          </cell>
          <cell r="G1155">
            <v>0</v>
          </cell>
          <cell r="H1155">
            <v>0</v>
          </cell>
          <cell r="I1155">
            <v>0</v>
          </cell>
          <cell r="J1155">
            <v>0</v>
          </cell>
          <cell r="K1155">
            <v>0</v>
          </cell>
          <cell r="L1155">
            <v>0</v>
          </cell>
          <cell r="M1155">
            <v>0</v>
          </cell>
          <cell r="N1155">
            <v>0</v>
          </cell>
          <cell r="O1155">
            <v>0</v>
          </cell>
          <cell r="P1155">
            <v>0</v>
          </cell>
          <cell r="Q1155">
            <v>0</v>
          </cell>
          <cell r="R1155">
            <v>0</v>
          </cell>
          <cell r="S1155">
            <v>0</v>
          </cell>
          <cell r="T1155">
            <v>0</v>
          </cell>
          <cell r="U1155">
            <v>0</v>
          </cell>
          <cell r="V1155">
            <v>0</v>
          </cell>
          <cell r="W1155">
            <v>0</v>
          </cell>
          <cell r="X1155">
            <v>0</v>
          </cell>
          <cell r="Y1155">
            <v>0</v>
          </cell>
          <cell r="Z1155">
            <v>0</v>
          </cell>
          <cell r="AA1155">
            <v>0</v>
          </cell>
          <cell r="AB1155">
            <v>0</v>
          </cell>
          <cell r="AC1155">
            <v>0</v>
          </cell>
          <cell r="AD1155">
            <v>0</v>
          </cell>
          <cell r="AE1155">
            <v>0</v>
          </cell>
          <cell r="AF1155">
            <v>0</v>
          </cell>
          <cell r="AG1155">
            <v>0</v>
          </cell>
          <cell r="AH1155">
            <v>0</v>
          </cell>
          <cell r="AI1155">
            <v>0</v>
          </cell>
          <cell r="AJ1155">
            <v>0</v>
          </cell>
          <cell r="AK1155">
            <v>0</v>
          </cell>
          <cell r="AL1155">
            <v>0</v>
          </cell>
          <cell r="AM1155">
            <v>0</v>
          </cell>
          <cell r="AN1155">
            <v>0</v>
          </cell>
          <cell r="AO1155">
            <v>0</v>
          </cell>
          <cell r="AP1155">
            <v>0</v>
          </cell>
          <cell r="AQ1155">
            <v>0</v>
          </cell>
          <cell r="AR1155">
            <v>0</v>
          </cell>
          <cell r="AS1155">
            <v>0</v>
          </cell>
          <cell r="AT1155">
            <v>0</v>
          </cell>
          <cell r="AU1155">
            <v>0</v>
          </cell>
          <cell r="AV1155">
            <v>0</v>
          </cell>
          <cell r="AW1155">
            <v>0</v>
          </cell>
          <cell r="AX1155">
            <v>0</v>
          </cell>
          <cell r="AY1155">
            <v>0</v>
          </cell>
          <cell r="AZ1155">
            <v>0</v>
          </cell>
          <cell r="BA1155" t="str">
            <v>TDATA</v>
          </cell>
        </row>
        <row r="1156">
          <cell r="A1156" t="str">
            <v>300</v>
          </cell>
          <cell r="B1156" t="str">
            <v>Otros Ingresos Fuera de Explotación</v>
          </cell>
          <cell r="C1156" t="str">
            <v>INGR. DE VALORES POR COBRO MAT</v>
          </cell>
          <cell r="D1156" t="str">
            <v>8460400</v>
          </cell>
          <cell r="E1156">
            <v>0</v>
          </cell>
          <cell r="F1156">
            <v>0</v>
          </cell>
          <cell r="G1156">
            <v>0</v>
          </cell>
          <cell r="H1156">
            <v>0</v>
          </cell>
          <cell r="I1156">
            <v>0</v>
          </cell>
          <cell r="J1156">
            <v>0</v>
          </cell>
          <cell r="K1156">
            <v>0</v>
          </cell>
          <cell r="L1156">
            <v>0</v>
          </cell>
          <cell r="M1156">
            <v>0</v>
          </cell>
          <cell r="N1156">
            <v>0</v>
          </cell>
          <cell r="O1156">
            <v>0</v>
          </cell>
          <cell r="P1156">
            <v>0</v>
          </cell>
          <cell r="Q1156">
            <v>0</v>
          </cell>
          <cell r="R1156">
            <v>0</v>
          </cell>
          <cell r="S1156">
            <v>0</v>
          </cell>
          <cell r="T1156">
            <v>0</v>
          </cell>
          <cell r="U1156">
            <v>0</v>
          </cell>
          <cell r="V1156">
            <v>0</v>
          </cell>
          <cell r="W1156">
            <v>0</v>
          </cell>
          <cell r="X1156">
            <v>0</v>
          </cell>
          <cell r="Y1156">
            <v>0</v>
          </cell>
          <cell r="Z1156">
            <v>0</v>
          </cell>
          <cell r="AA1156">
            <v>0</v>
          </cell>
          <cell r="AB1156">
            <v>0</v>
          </cell>
          <cell r="AC1156">
            <v>0</v>
          </cell>
          <cell r="AD1156">
            <v>0</v>
          </cell>
          <cell r="AE1156">
            <v>0</v>
          </cell>
          <cell r="AF1156">
            <v>0</v>
          </cell>
          <cell r="AG1156">
            <v>0</v>
          </cell>
          <cell r="AH1156">
            <v>0</v>
          </cell>
          <cell r="AI1156">
            <v>0</v>
          </cell>
          <cell r="AJ1156">
            <v>0</v>
          </cell>
          <cell r="AK1156">
            <v>0</v>
          </cell>
          <cell r="AL1156">
            <v>0</v>
          </cell>
          <cell r="AM1156">
            <v>0</v>
          </cell>
          <cell r="AN1156">
            <v>0</v>
          </cell>
          <cell r="AO1156">
            <v>0</v>
          </cell>
          <cell r="AP1156">
            <v>0</v>
          </cell>
          <cell r="AQ1156">
            <v>0</v>
          </cell>
          <cell r="AR1156">
            <v>0</v>
          </cell>
          <cell r="AS1156">
            <v>0</v>
          </cell>
          <cell r="AT1156">
            <v>0</v>
          </cell>
          <cell r="AU1156">
            <v>4662598</v>
          </cell>
          <cell r="AV1156">
            <v>0</v>
          </cell>
          <cell r="AW1156">
            <v>0</v>
          </cell>
          <cell r="AX1156">
            <v>0</v>
          </cell>
          <cell r="AY1156">
            <v>13722</v>
          </cell>
          <cell r="AZ1156">
            <v>19778</v>
          </cell>
          <cell r="BA1156" t="str">
            <v>TEMPR</v>
          </cell>
        </row>
        <row r="1157">
          <cell r="A1157" t="str">
            <v>300</v>
          </cell>
          <cell r="B1157" t="str">
            <v>Otros Ingresos Fuera de Explotación</v>
          </cell>
          <cell r="C1157" t="str">
            <v>OTROS INGRESOS VARIOS</v>
          </cell>
          <cell r="D1157" t="str">
            <v>8460500</v>
          </cell>
          <cell r="E1157">
            <v>6302771</v>
          </cell>
          <cell r="F1157">
            <v>5931060</v>
          </cell>
          <cell r="G1157">
            <v>0</v>
          </cell>
          <cell r="H1157">
            <v>0</v>
          </cell>
          <cell r="I1157">
            <v>0</v>
          </cell>
          <cell r="J1157">
            <v>0</v>
          </cell>
          <cell r="K1157">
            <v>0</v>
          </cell>
          <cell r="L1157">
            <v>0</v>
          </cell>
          <cell r="M1157">
            <v>0</v>
          </cell>
          <cell r="N1157">
            <v>0</v>
          </cell>
          <cell r="O1157">
            <v>0</v>
          </cell>
          <cell r="P1157">
            <v>0</v>
          </cell>
          <cell r="Q1157">
            <v>0</v>
          </cell>
          <cell r="R1157">
            <v>0</v>
          </cell>
          <cell r="S1157">
            <v>0</v>
          </cell>
          <cell r="T1157">
            <v>0</v>
          </cell>
          <cell r="U1157">
            <v>0</v>
          </cell>
          <cell r="V1157">
            <v>0</v>
          </cell>
          <cell r="W1157">
            <v>0</v>
          </cell>
          <cell r="X1157">
            <v>0</v>
          </cell>
          <cell r="Y1157">
            <v>0</v>
          </cell>
          <cell r="Z1157">
            <v>0</v>
          </cell>
          <cell r="AA1157">
            <v>0</v>
          </cell>
          <cell r="AB1157">
            <v>0</v>
          </cell>
          <cell r="AC1157">
            <v>0</v>
          </cell>
          <cell r="AD1157">
            <v>0</v>
          </cell>
          <cell r="AE1157">
            <v>0</v>
          </cell>
          <cell r="AF1157">
            <v>0</v>
          </cell>
          <cell r="AG1157">
            <v>0</v>
          </cell>
          <cell r="AH1157">
            <v>0</v>
          </cell>
          <cell r="AI1157">
            <v>0</v>
          </cell>
          <cell r="AJ1157">
            <v>0</v>
          </cell>
          <cell r="AK1157">
            <v>0</v>
          </cell>
          <cell r="AL1157">
            <v>0</v>
          </cell>
          <cell r="AM1157">
            <v>0</v>
          </cell>
          <cell r="AN1157">
            <v>0</v>
          </cell>
          <cell r="AO1157">
            <v>0</v>
          </cell>
          <cell r="AP1157">
            <v>87675236</v>
          </cell>
          <cell r="AQ1157">
            <v>6508452</v>
          </cell>
          <cell r="AR1157">
            <v>6586522</v>
          </cell>
          <cell r="AS1157">
            <v>2259126</v>
          </cell>
          <cell r="AT1157">
            <v>2538330</v>
          </cell>
          <cell r="AU1157">
            <v>12982238</v>
          </cell>
          <cell r="AV1157">
            <v>39488092</v>
          </cell>
          <cell r="AW1157">
            <v>11783122</v>
          </cell>
          <cell r="AX1157">
            <v>11869938</v>
          </cell>
          <cell r="AY1157">
            <v>11902320</v>
          </cell>
          <cell r="AZ1157">
            <v>21905896</v>
          </cell>
          <cell r="BA1157" t="str">
            <v>COMUN</v>
          </cell>
        </row>
        <row r="1158">
          <cell r="A1158" t="str">
            <v>300</v>
          </cell>
          <cell r="B1158" t="str">
            <v>Otros Ingresos Fuera de Explotación</v>
          </cell>
          <cell r="C1158" t="str">
            <v>OTROS INGRESOS VARIOS</v>
          </cell>
          <cell r="D1158" t="str">
            <v>8460500</v>
          </cell>
          <cell r="E1158">
            <v>0</v>
          </cell>
          <cell r="F1158">
            <v>0</v>
          </cell>
          <cell r="G1158">
            <v>0</v>
          </cell>
          <cell r="H1158">
            <v>0</v>
          </cell>
          <cell r="I1158">
            <v>0</v>
          </cell>
          <cell r="J1158">
            <v>0</v>
          </cell>
          <cell r="K1158">
            <v>0</v>
          </cell>
          <cell r="L1158">
            <v>0</v>
          </cell>
          <cell r="M1158">
            <v>0</v>
          </cell>
          <cell r="N1158">
            <v>0</v>
          </cell>
          <cell r="O1158">
            <v>0</v>
          </cell>
          <cell r="P1158">
            <v>0</v>
          </cell>
          <cell r="Q1158">
            <v>0</v>
          </cell>
          <cell r="R1158">
            <v>0</v>
          </cell>
          <cell r="S1158">
            <v>0</v>
          </cell>
          <cell r="T1158">
            <v>0</v>
          </cell>
          <cell r="U1158">
            <v>0</v>
          </cell>
          <cell r="V1158">
            <v>0</v>
          </cell>
          <cell r="W1158">
            <v>0</v>
          </cell>
          <cell r="X1158">
            <v>0</v>
          </cell>
          <cell r="Y1158">
            <v>0</v>
          </cell>
          <cell r="Z1158">
            <v>0</v>
          </cell>
          <cell r="AA1158">
            <v>0</v>
          </cell>
          <cell r="AB1158">
            <v>0</v>
          </cell>
          <cell r="AC1158">
            <v>0</v>
          </cell>
          <cell r="AD1158">
            <v>0</v>
          </cell>
          <cell r="AE1158">
            <v>0</v>
          </cell>
          <cell r="AF1158">
            <v>0</v>
          </cell>
          <cell r="AG1158">
            <v>0</v>
          </cell>
          <cell r="AH1158">
            <v>0</v>
          </cell>
          <cell r="AI1158">
            <v>0</v>
          </cell>
          <cell r="AJ1158">
            <v>0</v>
          </cell>
          <cell r="AK1158">
            <v>0</v>
          </cell>
          <cell r="AL1158">
            <v>0</v>
          </cell>
          <cell r="AM1158">
            <v>0</v>
          </cell>
          <cell r="AN1158">
            <v>0</v>
          </cell>
          <cell r="AO1158">
            <v>0</v>
          </cell>
          <cell r="AP1158">
            <v>0</v>
          </cell>
          <cell r="AQ1158">
            <v>0</v>
          </cell>
          <cell r="AR1158">
            <v>0</v>
          </cell>
          <cell r="AS1158">
            <v>398965136</v>
          </cell>
          <cell r="AT1158">
            <v>0</v>
          </cell>
          <cell r="AU1158">
            <v>0</v>
          </cell>
          <cell r="AV1158">
            <v>-902676</v>
          </cell>
          <cell r="AW1158">
            <v>0</v>
          </cell>
          <cell r="AX1158">
            <v>0</v>
          </cell>
          <cell r="AY1158">
            <v>0</v>
          </cell>
          <cell r="AZ1158">
            <v>0</v>
          </cell>
          <cell r="BA1158" t="str">
            <v>INTER</v>
          </cell>
        </row>
        <row r="1159">
          <cell r="A1159" t="str">
            <v>300</v>
          </cell>
          <cell r="B1159" t="str">
            <v>Otros Ingresos Fuera de Explotación</v>
          </cell>
          <cell r="C1159" t="str">
            <v>OTROS INGRESOS VARIOS</v>
          </cell>
          <cell r="D1159" t="str">
            <v>8460500</v>
          </cell>
          <cell r="E1159">
            <v>0</v>
          </cell>
          <cell r="F1159">
            <v>0</v>
          </cell>
          <cell r="G1159">
            <v>0</v>
          </cell>
          <cell r="H1159">
            <v>0</v>
          </cell>
          <cell r="I1159">
            <v>0</v>
          </cell>
          <cell r="J1159">
            <v>0</v>
          </cell>
          <cell r="K1159">
            <v>0</v>
          </cell>
          <cell r="L1159">
            <v>0</v>
          </cell>
          <cell r="M1159">
            <v>0</v>
          </cell>
          <cell r="N1159">
            <v>0</v>
          </cell>
          <cell r="O1159">
            <v>0</v>
          </cell>
          <cell r="P1159">
            <v>0</v>
          </cell>
          <cell r="Q1159">
            <v>0</v>
          </cell>
          <cell r="R1159">
            <v>0</v>
          </cell>
          <cell r="S1159">
            <v>0</v>
          </cell>
          <cell r="T1159">
            <v>0</v>
          </cell>
          <cell r="U1159">
            <v>0</v>
          </cell>
          <cell r="V1159">
            <v>0</v>
          </cell>
          <cell r="W1159">
            <v>0</v>
          </cell>
          <cell r="X1159">
            <v>0</v>
          </cell>
          <cell r="Y1159">
            <v>0</v>
          </cell>
          <cell r="Z1159">
            <v>0</v>
          </cell>
          <cell r="AA1159">
            <v>0</v>
          </cell>
          <cell r="AB1159">
            <v>0</v>
          </cell>
          <cell r="AC1159">
            <v>0</v>
          </cell>
          <cell r="AD1159">
            <v>0</v>
          </cell>
          <cell r="AE1159">
            <v>0</v>
          </cell>
          <cell r="AF1159">
            <v>0</v>
          </cell>
          <cell r="AG1159">
            <v>0</v>
          </cell>
          <cell r="AH1159">
            <v>0</v>
          </cell>
          <cell r="AI1159">
            <v>0</v>
          </cell>
          <cell r="AJ1159">
            <v>0</v>
          </cell>
          <cell r="AK1159">
            <v>0</v>
          </cell>
          <cell r="AL1159">
            <v>0</v>
          </cell>
          <cell r="AM1159">
            <v>0</v>
          </cell>
          <cell r="AN1159">
            <v>0</v>
          </cell>
          <cell r="AO1159">
            <v>0</v>
          </cell>
          <cell r="AP1159">
            <v>0</v>
          </cell>
          <cell r="AQ1159">
            <v>0</v>
          </cell>
          <cell r="AR1159">
            <v>0</v>
          </cell>
          <cell r="AS1159">
            <v>69754368</v>
          </cell>
          <cell r="AT1159">
            <v>0</v>
          </cell>
          <cell r="AU1159">
            <v>0</v>
          </cell>
          <cell r="AV1159">
            <v>0</v>
          </cell>
          <cell r="AW1159">
            <v>0</v>
          </cell>
          <cell r="AX1159">
            <v>0</v>
          </cell>
          <cell r="AY1159">
            <v>0</v>
          </cell>
          <cell r="AZ1159">
            <v>18160040</v>
          </cell>
          <cell r="BA1159" t="str">
            <v>INVER</v>
          </cell>
        </row>
        <row r="1160">
          <cell r="A1160" t="str">
            <v>300</v>
          </cell>
          <cell r="B1160" t="str">
            <v>Otros Ingresos Fuera de Explotación</v>
          </cell>
          <cell r="C1160" t="str">
            <v>OTROS INGRESOS VARIOS ,  SERVS</v>
          </cell>
          <cell r="D1160" t="str">
            <v>8460500</v>
          </cell>
          <cell r="E1160">
            <v>0</v>
          </cell>
          <cell r="F1160">
            <v>0</v>
          </cell>
          <cell r="G1160">
            <v>0</v>
          </cell>
          <cell r="H1160">
            <v>0</v>
          </cell>
          <cell r="I1160">
            <v>0</v>
          </cell>
          <cell r="J1160">
            <v>0</v>
          </cell>
          <cell r="K1160">
            <v>0</v>
          </cell>
          <cell r="L1160">
            <v>0</v>
          </cell>
          <cell r="M1160">
            <v>0</v>
          </cell>
          <cell r="N1160">
            <v>0</v>
          </cell>
          <cell r="O1160">
            <v>0</v>
          </cell>
          <cell r="P1160">
            <v>0</v>
          </cell>
          <cell r="Q1160">
            <v>0</v>
          </cell>
          <cell r="R1160">
            <v>0</v>
          </cell>
          <cell r="S1160">
            <v>0</v>
          </cell>
          <cell r="T1160">
            <v>0</v>
          </cell>
          <cell r="U1160">
            <v>0</v>
          </cell>
          <cell r="V1160">
            <v>0</v>
          </cell>
          <cell r="W1160">
            <v>0</v>
          </cell>
          <cell r="X1160">
            <v>0</v>
          </cell>
          <cell r="Y1160">
            <v>0</v>
          </cell>
          <cell r="Z1160">
            <v>0</v>
          </cell>
          <cell r="AA1160">
            <v>0</v>
          </cell>
          <cell r="AB1160">
            <v>0</v>
          </cell>
          <cell r="AC1160">
            <v>0</v>
          </cell>
          <cell r="AD1160">
            <v>0</v>
          </cell>
          <cell r="AE1160">
            <v>0</v>
          </cell>
          <cell r="AF1160">
            <v>0</v>
          </cell>
          <cell r="AG1160">
            <v>0</v>
          </cell>
          <cell r="AH1160">
            <v>0</v>
          </cell>
          <cell r="AI1160">
            <v>0</v>
          </cell>
          <cell r="AJ1160">
            <v>0</v>
          </cell>
          <cell r="AK1160">
            <v>0</v>
          </cell>
          <cell r="AL1160">
            <v>0</v>
          </cell>
          <cell r="AM1160">
            <v>0</v>
          </cell>
          <cell r="AN1160">
            <v>0</v>
          </cell>
          <cell r="AO1160">
            <v>0</v>
          </cell>
          <cell r="AP1160">
            <v>0</v>
          </cell>
          <cell r="AQ1160">
            <v>2749646</v>
          </cell>
          <cell r="AR1160">
            <v>0</v>
          </cell>
          <cell r="AS1160">
            <v>0</v>
          </cell>
          <cell r="AT1160">
            <v>0</v>
          </cell>
          <cell r="AU1160">
            <v>0</v>
          </cell>
          <cell r="AV1160">
            <v>0</v>
          </cell>
          <cell r="AW1160">
            <v>0</v>
          </cell>
          <cell r="AX1160">
            <v>0</v>
          </cell>
          <cell r="AY1160">
            <v>0</v>
          </cell>
          <cell r="AZ1160">
            <v>0</v>
          </cell>
          <cell r="BA1160" t="str">
            <v>INFOE</v>
          </cell>
        </row>
        <row r="1161">
          <cell r="A1161" t="str">
            <v>300</v>
          </cell>
          <cell r="B1161" t="str">
            <v>Otros Ingresos Fuera de Explotación</v>
          </cell>
          <cell r="C1161" t="str">
            <v>OTROS INGRESOS VARIOS ,  SERVS</v>
          </cell>
          <cell r="D1161" t="str">
            <v>8460500</v>
          </cell>
          <cell r="E1161">
            <v>0</v>
          </cell>
          <cell r="F1161">
            <v>0</v>
          </cell>
          <cell r="G1161">
            <v>0</v>
          </cell>
          <cell r="H1161">
            <v>0</v>
          </cell>
          <cell r="I1161">
            <v>0</v>
          </cell>
          <cell r="J1161">
            <v>0</v>
          </cell>
          <cell r="K1161">
            <v>0</v>
          </cell>
          <cell r="L1161">
            <v>0</v>
          </cell>
          <cell r="M1161">
            <v>0</v>
          </cell>
          <cell r="N1161">
            <v>0</v>
          </cell>
          <cell r="O1161">
            <v>0</v>
          </cell>
          <cell r="P1161">
            <v>0</v>
          </cell>
          <cell r="Q1161">
            <v>0</v>
          </cell>
          <cell r="R1161">
            <v>0</v>
          </cell>
          <cell r="S1161">
            <v>0</v>
          </cell>
          <cell r="T1161">
            <v>0</v>
          </cell>
          <cell r="U1161">
            <v>0</v>
          </cell>
          <cell r="V1161">
            <v>0</v>
          </cell>
          <cell r="W1161">
            <v>0</v>
          </cell>
          <cell r="X1161">
            <v>0</v>
          </cell>
          <cell r="Y1161">
            <v>0</v>
          </cell>
          <cell r="Z1161">
            <v>0</v>
          </cell>
          <cell r="AA1161">
            <v>0</v>
          </cell>
          <cell r="AB1161">
            <v>0</v>
          </cell>
          <cell r="AC1161">
            <v>0</v>
          </cell>
          <cell r="AD1161">
            <v>0</v>
          </cell>
          <cell r="AE1161">
            <v>0</v>
          </cell>
          <cell r="AF1161">
            <v>0</v>
          </cell>
          <cell r="AG1161">
            <v>0</v>
          </cell>
          <cell r="AH1161">
            <v>0</v>
          </cell>
          <cell r="AI1161">
            <v>0</v>
          </cell>
          <cell r="AJ1161">
            <v>0</v>
          </cell>
          <cell r="AK1161">
            <v>0</v>
          </cell>
          <cell r="AL1161">
            <v>0</v>
          </cell>
          <cell r="AM1161">
            <v>0</v>
          </cell>
          <cell r="AN1161">
            <v>0</v>
          </cell>
          <cell r="AO1161">
            <v>0</v>
          </cell>
          <cell r="AP1161">
            <v>0</v>
          </cell>
          <cell r="AQ1161">
            <v>0</v>
          </cell>
          <cell r="AR1161">
            <v>0</v>
          </cell>
          <cell r="AS1161">
            <v>0</v>
          </cell>
          <cell r="AT1161">
            <v>0</v>
          </cell>
          <cell r="AU1161">
            <v>3004338</v>
          </cell>
          <cell r="AV1161">
            <v>-3026476</v>
          </cell>
          <cell r="AW1161">
            <v>0</v>
          </cell>
          <cell r="AX1161">
            <v>0</v>
          </cell>
          <cell r="AY1161">
            <v>0</v>
          </cell>
          <cell r="AZ1161">
            <v>0</v>
          </cell>
          <cell r="BA1161" t="str">
            <v>PANAL</v>
          </cell>
        </row>
        <row r="1162">
          <cell r="A1162" t="str">
            <v>300</v>
          </cell>
          <cell r="B1162" t="str">
            <v>Otros Ingresos Fuera de Explotación</v>
          </cell>
          <cell r="C1162" t="str">
            <v>OTROS INGRESOS VARIOS ,  SERVS</v>
          </cell>
          <cell r="D1162" t="str">
            <v>8460500</v>
          </cell>
          <cell r="E1162">
            <v>0</v>
          </cell>
          <cell r="F1162">
            <v>0</v>
          </cell>
          <cell r="G1162">
            <v>0</v>
          </cell>
          <cell r="H1162">
            <v>0</v>
          </cell>
          <cell r="I1162">
            <v>0</v>
          </cell>
          <cell r="J1162">
            <v>0</v>
          </cell>
          <cell r="K1162">
            <v>0</v>
          </cell>
          <cell r="L1162">
            <v>0</v>
          </cell>
          <cell r="M1162">
            <v>0</v>
          </cell>
          <cell r="N1162">
            <v>0</v>
          </cell>
          <cell r="O1162">
            <v>0</v>
          </cell>
          <cell r="P1162">
            <v>0</v>
          </cell>
          <cell r="Q1162">
            <v>0</v>
          </cell>
          <cell r="R1162">
            <v>0</v>
          </cell>
          <cell r="S1162">
            <v>0</v>
          </cell>
          <cell r="T1162">
            <v>0</v>
          </cell>
          <cell r="U1162">
            <v>0</v>
          </cell>
          <cell r="V1162">
            <v>0</v>
          </cell>
          <cell r="W1162">
            <v>0</v>
          </cell>
          <cell r="X1162">
            <v>0</v>
          </cell>
          <cell r="Y1162">
            <v>0</v>
          </cell>
          <cell r="Z1162">
            <v>0</v>
          </cell>
          <cell r="AA1162">
            <v>0</v>
          </cell>
          <cell r="AB1162">
            <v>0</v>
          </cell>
          <cell r="AC1162">
            <v>0</v>
          </cell>
          <cell r="AD1162">
            <v>0</v>
          </cell>
          <cell r="AE1162">
            <v>0</v>
          </cell>
          <cell r="AF1162">
            <v>0</v>
          </cell>
          <cell r="AG1162">
            <v>0</v>
          </cell>
          <cell r="AH1162">
            <v>0</v>
          </cell>
          <cell r="AI1162">
            <v>0</v>
          </cell>
          <cell r="AJ1162">
            <v>0</v>
          </cell>
          <cell r="AK1162">
            <v>0</v>
          </cell>
          <cell r="AL1162">
            <v>0</v>
          </cell>
          <cell r="AM1162">
            <v>0</v>
          </cell>
          <cell r="AN1162">
            <v>0</v>
          </cell>
          <cell r="AO1162">
            <v>0</v>
          </cell>
          <cell r="AP1162">
            <v>0</v>
          </cell>
          <cell r="AQ1162">
            <v>0</v>
          </cell>
          <cell r="AR1162">
            <v>0</v>
          </cell>
          <cell r="AS1162">
            <v>0</v>
          </cell>
          <cell r="AT1162">
            <v>10020000</v>
          </cell>
          <cell r="AU1162">
            <v>304658</v>
          </cell>
          <cell r="AV1162">
            <v>-67960</v>
          </cell>
          <cell r="AW1162">
            <v>0</v>
          </cell>
          <cell r="AX1162">
            <v>0</v>
          </cell>
          <cell r="AY1162">
            <v>-236698</v>
          </cell>
          <cell r="AZ1162">
            <v>0</v>
          </cell>
          <cell r="BA1162" t="str">
            <v>TECNO</v>
          </cell>
        </row>
        <row r="1163">
          <cell r="A1163" t="str">
            <v>300</v>
          </cell>
          <cell r="B1163" t="str">
            <v>Otros Ingresos Fuera de Explotación</v>
          </cell>
          <cell r="C1163" t="str">
            <v xml:space="preserve">OTROS INGRESOS VARIOS Ü  CORP </v>
          </cell>
          <cell r="D1163" t="str">
            <v>8460500</v>
          </cell>
          <cell r="E1163">
            <v>47102869</v>
          </cell>
          <cell r="F1163">
            <v>79097070</v>
          </cell>
          <cell r="G1163">
            <v>0</v>
          </cell>
          <cell r="H1163">
            <v>0</v>
          </cell>
          <cell r="I1163">
            <v>0</v>
          </cell>
          <cell r="J1163">
            <v>0</v>
          </cell>
          <cell r="K1163">
            <v>0</v>
          </cell>
          <cell r="L1163">
            <v>0</v>
          </cell>
          <cell r="M1163">
            <v>0</v>
          </cell>
          <cell r="N1163">
            <v>0</v>
          </cell>
          <cell r="O1163">
            <v>0</v>
          </cell>
          <cell r="P1163">
            <v>0</v>
          </cell>
          <cell r="Q1163">
            <v>0</v>
          </cell>
          <cell r="R1163">
            <v>0</v>
          </cell>
          <cell r="S1163">
            <v>0</v>
          </cell>
          <cell r="T1163">
            <v>0</v>
          </cell>
          <cell r="U1163">
            <v>0</v>
          </cell>
          <cell r="V1163">
            <v>0</v>
          </cell>
          <cell r="W1163">
            <v>0</v>
          </cell>
          <cell r="X1163">
            <v>0</v>
          </cell>
          <cell r="Y1163">
            <v>0</v>
          </cell>
          <cell r="Z1163">
            <v>0</v>
          </cell>
          <cell r="AA1163">
            <v>0</v>
          </cell>
          <cell r="AB1163">
            <v>0</v>
          </cell>
          <cell r="AC1163">
            <v>0</v>
          </cell>
          <cell r="AD1163">
            <v>0</v>
          </cell>
          <cell r="AE1163">
            <v>0</v>
          </cell>
          <cell r="AF1163">
            <v>0</v>
          </cell>
          <cell r="AG1163">
            <v>0</v>
          </cell>
          <cell r="AH1163">
            <v>0</v>
          </cell>
          <cell r="AI1163">
            <v>0</v>
          </cell>
          <cell r="AJ1163">
            <v>0</v>
          </cell>
          <cell r="AK1163">
            <v>0</v>
          </cell>
          <cell r="AL1163">
            <v>0</v>
          </cell>
          <cell r="AM1163">
            <v>0</v>
          </cell>
          <cell r="AN1163">
            <v>0</v>
          </cell>
          <cell r="AO1163">
            <v>2701062</v>
          </cell>
          <cell r="AP1163">
            <v>23938650</v>
          </cell>
          <cell r="AQ1163">
            <v>31303992</v>
          </cell>
          <cell r="AR1163">
            <v>188945022</v>
          </cell>
          <cell r="AS1163">
            <v>4607906</v>
          </cell>
          <cell r="AT1163">
            <v>41111762</v>
          </cell>
          <cell r="AU1163">
            <v>26069364</v>
          </cell>
          <cell r="AV1163">
            <v>14399532</v>
          </cell>
          <cell r="AW1163">
            <v>75940974</v>
          </cell>
          <cell r="AX1163">
            <v>13278920</v>
          </cell>
          <cell r="AY1163">
            <v>30779594</v>
          </cell>
          <cell r="AZ1163">
            <v>177213798</v>
          </cell>
          <cell r="BA1163" t="str">
            <v>TEMPR</v>
          </cell>
        </row>
        <row r="1164">
          <cell r="A1164" t="str">
            <v>300</v>
          </cell>
          <cell r="B1164" t="str">
            <v>Perdida Inversión Empresas Relacionadas</v>
          </cell>
          <cell r="C1164">
            <v>0</v>
          </cell>
          <cell r="D1164" t="str">
            <v>8162302</v>
          </cell>
          <cell r="E1164">
            <v>-67237111</v>
          </cell>
          <cell r="F1164">
            <v>67237111</v>
          </cell>
          <cell r="G1164">
            <v>0</v>
          </cell>
          <cell r="H1164">
            <v>0</v>
          </cell>
          <cell r="I1164">
            <v>0</v>
          </cell>
          <cell r="J1164">
            <v>0</v>
          </cell>
          <cell r="K1164">
            <v>0</v>
          </cell>
          <cell r="L1164">
            <v>0</v>
          </cell>
          <cell r="M1164">
            <v>0</v>
          </cell>
          <cell r="N1164">
            <v>0</v>
          </cell>
          <cell r="O1164">
            <v>0</v>
          </cell>
          <cell r="P1164">
            <v>0</v>
          </cell>
          <cell r="Q1164">
            <v>0</v>
          </cell>
          <cell r="R1164">
            <v>0</v>
          </cell>
          <cell r="S1164">
            <v>0</v>
          </cell>
          <cell r="T1164">
            <v>0</v>
          </cell>
          <cell r="U1164">
            <v>0</v>
          </cell>
          <cell r="V1164">
            <v>0</v>
          </cell>
          <cell r="W1164">
            <v>0</v>
          </cell>
          <cell r="X1164">
            <v>0</v>
          </cell>
          <cell r="Y1164">
            <v>0</v>
          </cell>
          <cell r="Z1164">
            <v>0</v>
          </cell>
          <cell r="AA1164">
            <v>0</v>
          </cell>
          <cell r="AB1164">
            <v>0</v>
          </cell>
          <cell r="AC1164">
            <v>0</v>
          </cell>
          <cell r="AD1164">
            <v>0</v>
          </cell>
          <cell r="AE1164">
            <v>0</v>
          </cell>
          <cell r="AF1164">
            <v>0</v>
          </cell>
          <cell r="AG1164">
            <v>0</v>
          </cell>
          <cell r="AH1164">
            <v>0</v>
          </cell>
          <cell r="AI1164">
            <v>0</v>
          </cell>
          <cell r="AJ1164">
            <v>0</v>
          </cell>
          <cell r="AK1164">
            <v>0</v>
          </cell>
          <cell r="AL1164">
            <v>0</v>
          </cell>
          <cell r="AM1164">
            <v>0</v>
          </cell>
          <cell r="AN1164">
            <v>0</v>
          </cell>
          <cell r="AO1164">
            <v>0</v>
          </cell>
          <cell r="AP1164">
            <v>0</v>
          </cell>
          <cell r="AQ1164">
            <v>0</v>
          </cell>
          <cell r="AR1164">
            <v>-162614842</v>
          </cell>
          <cell r="AS1164">
            <v>-68386382</v>
          </cell>
          <cell r="AT1164">
            <v>73098596</v>
          </cell>
          <cell r="AU1164">
            <v>157902628</v>
          </cell>
          <cell r="AV1164">
            <v>0</v>
          </cell>
          <cell r="AW1164">
            <v>-70213670</v>
          </cell>
          <cell r="AX1164">
            <v>70213670</v>
          </cell>
          <cell r="AY1164">
            <v>-62757826</v>
          </cell>
          <cell r="AZ1164">
            <v>-117077624</v>
          </cell>
          <cell r="BA1164" t="str">
            <v>TDATA</v>
          </cell>
        </row>
        <row r="1165">
          <cell r="A1165" t="str">
            <v>300</v>
          </cell>
          <cell r="B1165" t="str">
            <v>Perdida Inversión Empresas Relacionadas</v>
          </cell>
          <cell r="C1165">
            <v>0</v>
          </cell>
          <cell r="D1165" t="str">
            <v>8163002</v>
          </cell>
          <cell r="E1165">
            <v>-26034756</v>
          </cell>
          <cell r="F1165">
            <v>-93459672</v>
          </cell>
          <cell r="G1165">
            <v>0</v>
          </cell>
          <cell r="H1165">
            <v>0</v>
          </cell>
          <cell r="I1165">
            <v>0</v>
          </cell>
          <cell r="J1165">
            <v>0</v>
          </cell>
          <cell r="K1165">
            <v>0</v>
          </cell>
          <cell r="L1165">
            <v>0</v>
          </cell>
          <cell r="M1165">
            <v>0</v>
          </cell>
          <cell r="N1165">
            <v>0</v>
          </cell>
          <cell r="O1165">
            <v>0</v>
          </cell>
          <cell r="P1165">
            <v>0</v>
          </cell>
          <cell r="Q1165">
            <v>0</v>
          </cell>
          <cell r="R1165">
            <v>0</v>
          </cell>
          <cell r="S1165">
            <v>0</v>
          </cell>
          <cell r="T1165">
            <v>0</v>
          </cell>
          <cell r="U1165">
            <v>0</v>
          </cell>
          <cell r="V1165">
            <v>0</v>
          </cell>
          <cell r="W1165">
            <v>0</v>
          </cell>
          <cell r="X1165">
            <v>0</v>
          </cell>
          <cell r="Y1165">
            <v>0</v>
          </cell>
          <cell r="Z1165">
            <v>0</v>
          </cell>
          <cell r="AA1165">
            <v>0</v>
          </cell>
          <cell r="AB1165">
            <v>0</v>
          </cell>
          <cell r="AC1165">
            <v>0</v>
          </cell>
          <cell r="AD1165">
            <v>0</v>
          </cell>
          <cell r="AE1165">
            <v>0</v>
          </cell>
          <cell r="AF1165">
            <v>0</v>
          </cell>
          <cell r="AG1165">
            <v>0</v>
          </cell>
          <cell r="AH1165">
            <v>0</v>
          </cell>
          <cell r="AI1165">
            <v>0</v>
          </cell>
          <cell r="AJ1165">
            <v>0</v>
          </cell>
          <cell r="AK1165">
            <v>0</v>
          </cell>
          <cell r="AL1165">
            <v>0</v>
          </cell>
          <cell r="AM1165">
            <v>0</v>
          </cell>
          <cell r="AN1165">
            <v>0</v>
          </cell>
          <cell r="AO1165">
            <v>0</v>
          </cell>
          <cell r="AP1165">
            <v>0</v>
          </cell>
          <cell r="AQ1165">
            <v>0</v>
          </cell>
          <cell r="AR1165">
            <v>0</v>
          </cell>
          <cell r="AS1165">
            <v>0</v>
          </cell>
          <cell r="AT1165">
            <v>0</v>
          </cell>
          <cell r="AU1165">
            <v>0</v>
          </cell>
          <cell r="AV1165">
            <v>0</v>
          </cell>
          <cell r="AW1165">
            <v>0</v>
          </cell>
          <cell r="AX1165">
            <v>0</v>
          </cell>
          <cell r="AY1165">
            <v>0</v>
          </cell>
          <cell r="AZ1165">
            <v>0</v>
          </cell>
          <cell r="BA1165" t="str">
            <v>EMPRE</v>
          </cell>
        </row>
        <row r="1166">
          <cell r="A1166" t="str">
            <v>300</v>
          </cell>
          <cell r="B1166" t="str">
            <v>Perdida Inversión Empresas Relacionadas</v>
          </cell>
          <cell r="C1166">
            <v>0</v>
          </cell>
          <cell r="D1166" t="str">
            <v>8166202</v>
          </cell>
          <cell r="E1166">
            <v>-10890693</v>
          </cell>
          <cell r="F1166">
            <v>-47824631</v>
          </cell>
          <cell r="G1166">
            <v>0</v>
          </cell>
          <cell r="H1166">
            <v>0</v>
          </cell>
          <cell r="I1166">
            <v>0</v>
          </cell>
          <cell r="J1166">
            <v>0</v>
          </cell>
          <cell r="K1166">
            <v>0</v>
          </cell>
          <cell r="L1166">
            <v>0</v>
          </cell>
          <cell r="M1166">
            <v>0</v>
          </cell>
          <cell r="N1166">
            <v>0</v>
          </cell>
          <cell r="O1166">
            <v>0</v>
          </cell>
          <cell r="P1166">
            <v>0</v>
          </cell>
          <cell r="Q1166">
            <v>0</v>
          </cell>
          <cell r="R1166">
            <v>0</v>
          </cell>
          <cell r="S1166">
            <v>0</v>
          </cell>
          <cell r="T1166">
            <v>0</v>
          </cell>
          <cell r="U1166">
            <v>0</v>
          </cell>
          <cell r="V1166">
            <v>0</v>
          </cell>
          <cell r="W1166">
            <v>0</v>
          </cell>
          <cell r="X1166">
            <v>0</v>
          </cell>
          <cell r="Y1166">
            <v>0</v>
          </cell>
          <cell r="Z1166">
            <v>0</v>
          </cell>
          <cell r="AA1166">
            <v>0</v>
          </cell>
          <cell r="AB1166">
            <v>0</v>
          </cell>
          <cell r="AC1166">
            <v>0</v>
          </cell>
          <cell r="AD1166">
            <v>0</v>
          </cell>
          <cell r="AE1166">
            <v>0</v>
          </cell>
          <cell r="AF1166">
            <v>0</v>
          </cell>
          <cell r="AG1166">
            <v>0</v>
          </cell>
          <cell r="AH1166">
            <v>0</v>
          </cell>
          <cell r="AI1166">
            <v>0</v>
          </cell>
          <cell r="AJ1166">
            <v>0</v>
          </cell>
          <cell r="AK1166">
            <v>0</v>
          </cell>
          <cell r="AL1166">
            <v>0</v>
          </cell>
          <cell r="AM1166">
            <v>0</v>
          </cell>
          <cell r="AN1166">
            <v>0</v>
          </cell>
          <cell r="AO1166">
            <v>0</v>
          </cell>
          <cell r="AP1166">
            <v>0</v>
          </cell>
          <cell r="AQ1166">
            <v>0</v>
          </cell>
          <cell r="AR1166">
            <v>0</v>
          </cell>
          <cell r="AS1166">
            <v>0</v>
          </cell>
          <cell r="AT1166">
            <v>0</v>
          </cell>
          <cell r="AU1166">
            <v>0</v>
          </cell>
          <cell r="AV1166">
            <v>0</v>
          </cell>
          <cell r="AW1166">
            <v>0</v>
          </cell>
          <cell r="AX1166">
            <v>0</v>
          </cell>
          <cell r="AY1166">
            <v>0</v>
          </cell>
          <cell r="AZ1166">
            <v>0</v>
          </cell>
          <cell r="BA1166" t="str">
            <v>EMPRE</v>
          </cell>
        </row>
        <row r="1167">
          <cell r="A1167" t="str">
            <v>300</v>
          </cell>
          <cell r="B1167" t="str">
            <v>Perdida Inversión Empresas Relacionadas</v>
          </cell>
          <cell r="C1167">
            <v>0</v>
          </cell>
          <cell r="D1167" t="str">
            <v>8166502</v>
          </cell>
          <cell r="E1167">
            <v>-4487480</v>
          </cell>
          <cell r="F1167">
            <v>-5803040</v>
          </cell>
          <cell r="G1167">
            <v>0</v>
          </cell>
          <cell r="H1167">
            <v>0</v>
          </cell>
          <cell r="I1167">
            <v>0</v>
          </cell>
          <cell r="J1167">
            <v>0</v>
          </cell>
          <cell r="K1167">
            <v>0</v>
          </cell>
          <cell r="L1167">
            <v>0</v>
          </cell>
          <cell r="M1167">
            <v>0</v>
          </cell>
          <cell r="N1167">
            <v>0</v>
          </cell>
          <cell r="O1167">
            <v>0</v>
          </cell>
          <cell r="P1167">
            <v>0</v>
          </cell>
          <cell r="Q1167">
            <v>0</v>
          </cell>
          <cell r="R1167">
            <v>0</v>
          </cell>
          <cell r="S1167">
            <v>0</v>
          </cell>
          <cell r="T1167">
            <v>0</v>
          </cell>
          <cell r="U1167">
            <v>0</v>
          </cell>
          <cell r="V1167">
            <v>0</v>
          </cell>
          <cell r="W1167">
            <v>0</v>
          </cell>
          <cell r="X1167">
            <v>0</v>
          </cell>
          <cell r="Y1167">
            <v>0</v>
          </cell>
          <cell r="Z1167">
            <v>0</v>
          </cell>
          <cell r="AA1167">
            <v>0</v>
          </cell>
          <cell r="AB1167">
            <v>0</v>
          </cell>
          <cell r="AC1167">
            <v>0</v>
          </cell>
          <cell r="AD1167">
            <v>0</v>
          </cell>
          <cell r="AE1167">
            <v>0</v>
          </cell>
          <cell r="AF1167">
            <v>0</v>
          </cell>
          <cell r="AG1167">
            <v>0</v>
          </cell>
          <cell r="AH1167">
            <v>0</v>
          </cell>
          <cell r="AI1167">
            <v>0</v>
          </cell>
          <cell r="AJ1167">
            <v>0</v>
          </cell>
          <cell r="AK1167">
            <v>0</v>
          </cell>
          <cell r="AL1167">
            <v>0</v>
          </cell>
          <cell r="AM1167">
            <v>0</v>
          </cell>
          <cell r="AN1167">
            <v>0</v>
          </cell>
          <cell r="AO1167">
            <v>0</v>
          </cell>
          <cell r="AP1167">
            <v>0</v>
          </cell>
          <cell r="AQ1167">
            <v>0</v>
          </cell>
          <cell r="AR1167">
            <v>0</v>
          </cell>
          <cell r="AS1167">
            <v>0</v>
          </cell>
          <cell r="AT1167">
            <v>0</v>
          </cell>
          <cell r="AU1167">
            <v>0</v>
          </cell>
          <cell r="AV1167">
            <v>0</v>
          </cell>
          <cell r="AW1167">
            <v>0</v>
          </cell>
          <cell r="AX1167">
            <v>0</v>
          </cell>
          <cell r="AY1167">
            <v>0</v>
          </cell>
          <cell r="AZ1167">
            <v>0</v>
          </cell>
          <cell r="BA1167" t="str">
            <v>EMPRE</v>
          </cell>
        </row>
        <row r="1168">
          <cell r="A1168" t="str">
            <v>300</v>
          </cell>
          <cell r="B1168" t="str">
            <v>Perdida Inversión Empresas Relacionadas</v>
          </cell>
          <cell r="C1168">
            <v>0</v>
          </cell>
          <cell r="D1168" t="str">
            <v>8167102</v>
          </cell>
          <cell r="E1168">
            <v>-548304625</v>
          </cell>
          <cell r="F1168">
            <v>548304625</v>
          </cell>
          <cell r="G1168">
            <v>0</v>
          </cell>
          <cell r="H1168">
            <v>0</v>
          </cell>
          <cell r="I1168">
            <v>0</v>
          </cell>
          <cell r="J1168">
            <v>0</v>
          </cell>
          <cell r="K1168">
            <v>0</v>
          </cell>
          <cell r="L1168">
            <v>0</v>
          </cell>
          <cell r="M1168">
            <v>0</v>
          </cell>
          <cell r="N1168">
            <v>0</v>
          </cell>
          <cell r="O1168">
            <v>0</v>
          </cell>
          <cell r="P1168">
            <v>0</v>
          </cell>
          <cell r="Q1168">
            <v>0</v>
          </cell>
          <cell r="R1168">
            <v>0</v>
          </cell>
          <cell r="S1168">
            <v>0</v>
          </cell>
          <cell r="T1168">
            <v>0</v>
          </cell>
          <cell r="U1168">
            <v>0</v>
          </cell>
          <cell r="V1168">
            <v>0</v>
          </cell>
          <cell r="W1168">
            <v>0</v>
          </cell>
          <cell r="X1168">
            <v>0</v>
          </cell>
          <cell r="Y1168">
            <v>0</v>
          </cell>
          <cell r="Z1168">
            <v>0</v>
          </cell>
          <cell r="AA1168">
            <v>0</v>
          </cell>
          <cell r="AB1168">
            <v>0</v>
          </cell>
          <cell r="AC1168">
            <v>0</v>
          </cell>
          <cell r="AD1168">
            <v>0</v>
          </cell>
          <cell r="AE1168">
            <v>0</v>
          </cell>
          <cell r="AF1168">
            <v>0</v>
          </cell>
          <cell r="AG1168">
            <v>0</v>
          </cell>
          <cell r="AH1168">
            <v>0</v>
          </cell>
          <cell r="AI1168">
            <v>0</v>
          </cell>
          <cell r="AJ1168">
            <v>0</v>
          </cell>
          <cell r="AK1168">
            <v>0</v>
          </cell>
          <cell r="AL1168">
            <v>0</v>
          </cell>
          <cell r="AM1168">
            <v>0</v>
          </cell>
          <cell r="AN1168">
            <v>0</v>
          </cell>
          <cell r="AO1168">
            <v>0</v>
          </cell>
          <cell r="AP1168">
            <v>0</v>
          </cell>
          <cell r="AQ1168">
            <v>0</v>
          </cell>
          <cell r="AR1168">
            <v>0</v>
          </cell>
          <cell r="AS1168">
            <v>0</v>
          </cell>
          <cell r="AT1168">
            <v>0</v>
          </cell>
          <cell r="AU1168">
            <v>0</v>
          </cell>
          <cell r="AV1168">
            <v>0</v>
          </cell>
          <cell r="AW1168">
            <v>0</v>
          </cell>
          <cell r="AX1168">
            <v>0</v>
          </cell>
          <cell r="AY1168">
            <v>0</v>
          </cell>
          <cell r="AZ1168">
            <v>0</v>
          </cell>
          <cell r="BA1168" t="str">
            <v>EMPRE</v>
          </cell>
        </row>
        <row r="1169">
          <cell r="A1169" t="str">
            <v>300</v>
          </cell>
          <cell r="B1169" t="str">
            <v>Perdida Inversión Empresas Relacionadas</v>
          </cell>
          <cell r="C1169">
            <v>0</v>
          </cell>
          <cell r="D1169" t="str">
            <v>8167202</v>
          </cell>
          <cell r="E1169">
            <v>-771533</v>
          </cell>
          <cell r="F1169">
            <v>-3112956</v>
          </cell>
          <cell r="G1169">
            <v>0</v>
          </cell>
          <cell r="H1169">
            <v>0</v>
          </cell>
          <cell r="I1169">
            <v>0</v>
          </cell>
          <cell r="J1169">
            <v>0</v>
          </cell>
          <cell r="K1169">
            <v>0</v>
          </cell>
          <cell r="L1169">
            <v>0</v>
          </cell>
          <cell r="M1169">
            <v>0</v>
          </cell>
          <cell r="N1169">
            <v>0</v>
          </cell>
          <cell r="O1169">
            <v>0</v>
          </cell>
          <cell r="P1169">
            <v>0</v>
          </cell>
          <cell r="Q1169">
            <v>0</v>
          </cell>
          <cell r="R1169">
            <v>0</v>
          </cell>
          <cell r="S1169">
            <v>0</v>
          </cell>
          <cell r="T1169">
            <v>0</v>
          </cell>
          <cell r="U1169">
            <v>0</v>
          </cell>
          <cell r="V1169">
            <v>0</v>
          </cell>
          <cell r="W1169">
            <v>0</v>
          </cell>
          <cell r="X1169">
            <v>0</v>
          </cell>
          <cell r="Y1169">
            <v>0</v>
          </cell>
          <cell r="Z1169">
            <v>0</v>
          </cell>
          <cell r="AA1169">
            <v>0</v>
          </cell>
          <cell r="AB1169">
            <v>0</v>
          </cell>
          <cell r="AC1169">
            <v>0</v>
          </cell>
          <cell r="AD1169">
            <v>0</v>
          </cell>
          <cell r="AE1169">
            <v>0</v>
          </cell>
          <cell r="AF1169">
            <v>0</v>
          </cell>
          <cell r="AG1169">
            <v>0</v>
          </cell>
          <cell r="AH1169">
            <v>0</v>
          </cell>
          <cell r="AI1169">
            <v>0</v>
          </cell>
          <cell r="AJ1169">
            <v>0</v>
          </cell>
          <cell r="AK1169">
            <v>0</v>
          </cell>
          <cell r="AL1169">
            <v>0</v>
          </cell>
          <cell r="AM1169">
            <v>0</v>
          </cell>
          <cell r="AN1169">
            <v>0</v>
          </cell>
          <cell r="AO1169">
            <v>0</v>
          </cell>
          <cell r="AP1169">
            <v>0</v>
          </cell>
          <cell r="AQ1169">
            <v>0</v>
          </cell>
          <cell r="AR1169">
            <v>0</v>
          </cell>
          <cell r="AS1169">
            <v>0</v>
          </cell>
          <cell r="AT1169">
            <v>0</v>
          </cell>
          <cell r="AU1169">
            <v>0</v>
          </cell>
          <cell r="AV1169">
            <v>0</v>
          </cell>
          <cell r="AW1169">
            <v>0</v>
          </cell>
          <cell r="AX1169">
            <v>0</v>
          </cell>
          <cell r="AY1169">
            <v>0</v>
          </cell>
          <cell r="AZ1169">
            <v>0</v>
          </cell>
          <cell r="BA1169" t="str">
            <v>EMPRE</v>
          </cell>
        </row>
        <row r="1170">
          <cell r="A1170" t="str">
            <v>300</v>
          </cell>
          <cell r="B1170" t="str">
            <v>Perdida Inversión Empresas Relacionadas</v>
          </cell>
          <cell r="C1170" t="str">
            <v>PANAL PERDIDA DEL EJERCICIO</v>
          </cell>
          <cell r="D1170" t="str">
            <v>8163602</v>
          </cell>
          <cell r="E1170">
            <v>-6541676</v>
          </cell>
          <cell r="F1170">
            <v>-8839118</v>
          </cell>
          <cell r="G1170">
            <v>0</v>
          </cell>
          <cell r="H1170">
            <v>0</v>
          </cell>
          <cell r="I1170">
            <v>0</v>
          </cell>
          <cell r="J1170">
            <v>0</v>
          </cell>
          <cell r="K1170">
            <v>0</v>
          </cell>
          <cell r="L1170">
            <v>0</v>
          </cell>
          <cell r="M1170">
            <v>0</v>
          </cell>
          <cell r="N1170">
            <v>0</v>
          </cell>
          <cell r="O1170">
            <v>0</v>
          </cell>
          <cell r="P1170">
            <v>0</v>
          </cell>
          <cell r="Q1170">
            <v>0</v>
          </cell>
          <cell r="R1170">
            <v>0</v>
          </cell>
          <cell r="S1170">
            <v>0</v>
          </cell>
          <cell r="T1170">
            <v>0</v>
          </cell>
          <cell r="U1170">
            <v>0</v>
          </cell>
          <cell r="V1170">
            <v>0</v>
          </cell>
          <cell r="W1170">
            <v>0</v>
          </cell>
          <cell r="X1170">
            <v>0</v>
          </cell>
          <cell r="Y1170">
            <v>0</v>
          </cell>
          <cell r="Z1170">
            <v>0</v>
          </cell>
          <cell r="AA1170">
            <v>0</v>
          </cell>
          <cell r="AB1170">
            <v>0</v>
          </cell>
          <cell r="AC1170">
            <v>0</v>
          </cell>
          <cell r="AD1170">
            <v>0</v>
          </cell>
          <cell r="AE1170">
            <v>0</v>
          </cell>
          <cell r="AF1170">
            <v>0</v>
          </cell>
          <cell r="AG1170">
            <v>0</v>
          </cell>
          <cell r="AH1170">
            <v>0</v>
          </cell>
          <cell r="AI1170">
            <v>0</v>
          </cell>
          <cell r="AJ1170">
            <v>0</v>
          </cell>
          <cell r="AK1170">
            <v>0</v>
          </cell>
          <cell r="AL1170">
            <v>0</v>
          </cell>
          <cell r="AM1170">
            <v>0</v>
          </cell>
          <cell r="AN1170">
            <v>0</v>
          </cell>
          <cell r="AO1170">
            <v>-46099942</v>
          </cell>
          <cell r="AP1170">
            <v>-44186960</v>
          </cell>
          <cell r="AQ1170">
            <v>-53695522</v>
          </cell>
          <cell r="AR1170">
            <v>-46851426</v>
          </cell>
          <cell r="AS1170">
            <v>190833850</v>
          </cell>
          <cell r="AT1170">
            <v>-74679686</v>
          </cell>
          <cell r="AU1170">
            <v>-49096984</v>
          </cell>
          <cell r="AV1170">
            <v>-63423712</v>
          </cell>
          <cell r="AW1170">
            <v>-43259250</v>
          </cell>
          <cell r="AX1170">
            <v>-43124532</v>
          </cell>
          <cell r="AY1170">
            <v>-81867490</v>
          </cell>
          <cell r="AZ1170">
            <v>-22924786</v>
          </cell>
          <cell r="BA1170" t="str">
            <v>TECNO</v>
          </cell>
        </row>
        <row r="1171">
          <cell r="A1171" t="str">
            <v>300</v>
          </cell>
          <cell r="B1171" t="str">
            <v>Perdida Inversión Empresas Relacionadas</v>
          </cell>
          <cell r="C1171" t="str">
            <v>PERDIDA DEL EJERCICIO DE INFOE</v>
          </cell>
          <cell r="D1171" t="str">
            <v>8166202</v>
          </cell>
          <cell r="E1171">
            <v>-10890693</v>
          </cell>
          <cell r="F1171">
            <v>-47824631</v>
          </cell>
          <cell r="G1171">
            <v>0</v>
          </cell>
          <cell r="H1171">
            <v>0</v>
          </cell>
          <cell r="I1171">
            <v>0</v>
          </cell>
          <cell r="J1171">
            <v>0</v>
          </cell>
          <cell r="K1171">
            <v>0</v>
          </cell>
          <cell r="L1171">
            <v>0</v>
          </cell>
          <cell r="M1171">
            <v>0</v>
          </cell>
          <cell r="N1171">
            <v>0</v>
          </cell>
          <cell r="O1171">
            <v>0</v>
          </cell>
          <cell r="P1171">
            <v>0</v>
          </cell>
          <cell r="Q1171">
            <v>0</v>
          </cell>
          <cell r="R1171">
            <v>0</v>
          </cell>
          <cell r="S1171">
            <v>0</v>
          </cell>
          <cell r="T1171">
            <v>0</v>
          </cell>
          <cell r="U1171">
            <v>0</v>
          </cell>
          <cell r="V1171">
            <v>0</v>
          </cell>
          <cell r="W1171">
            <v>0</v>
          </cell>
          <cell r="X1171">
            <v>0</v>
          </cell>
          <cell r="Y1171">
            <v>0</v>
          </cell>
          <cell r="Z1171">
            <v>0</v>
          </cell>
          <cell r="AA1171">
            <v>0</v>
          </cell>
          <cell r="AB1171">
            <v>0</v>
          </cell>
          <cell r="AC1171">
            <v>0</v>
          </cell>
          <cell r="AD1171">
            <v>0</v>
          </cell>
          <cell r="AE1171">
            <v>0</v>
          </cell>
          <cell r="AF1171">
            <v>0</v>
          </cell>
          <cell r="AG1171">
            <v>0</v>
          </cell>
          <cell r="AH1171">
            <v>0</v>
          </cell>
          <cell r="AI1171">
            <v>0</v>
          </cell>
          <cell r="AJ1171">
            <v>0</v>
          </cell>
          <cell r="AK1171">
            <v>0</v>
          </cell>
          <cell r="AL1171">
            <v>0</v>
          </cell>
          <cell r="AM1171">
            <v>0</v>
          </cell>
          <cell r="AN1171">
            <v>0</v>
          </cell>
          <cell r="AO1171">
            <v>-89959746</v>
          </cell>
          <cell r="AP1171">
            <v>-59949854</v>
          </cell>
          <cell r="AQ1171">
            <v>-89644918</v>
          </cell>
          <cell r="AR1171">
            <v>-16507982</v>
          </cell>
          <cell r="AS1171">
            <v>-64015624</v>
          </cell>
          <cell r="AT1171">
            <v>-50564580</v>
          </cell>
          <cell r="AU1171">
            <v>22118088</v>
          </cell>
          <cell r="AV1171">
            <v>9419462</v>
          </cell>
          <cell r="AW1171">
            <v>65305498</v>
          </cell>
          <cell r="AX1171">
            <v>38284864</v>
          </cell>
          <cell r="AY1171">
            <v>-62305124</v>
          </cell>
          <cell r="AZ1171">
            <v>25053798</v>
          </cell>
          <cell r="BA1171" t="str">
            <v>TEMPR</v>
          </cell>
        </row>
        <row r="1172">
          <cell r="A1172" t="str">
            <v>300</v>
          </cell>
          <cell r="B1172" t="str">
            <v>Perdida Inversión Empresas Relacionadas</v>
          </cell>
          <cell r="C1172" t="str">
            <v>PERDIDA INV. COMUN</v>
          </cell>
          <cell r="D1172" t="str">
            <v>8167202</v>
          </cell>
          <cell r="E1172">
            <v>-771533</v>
          </cell>
          <cell r="F1172">
            <v>-3112956</v>
          </cell>
          <cell r="G1172">
            <v>0</v>
          </cell>
          <cell r="H1172">
            <v>0</v>
          </cell>
          <cell r="I1172">
            <v>0</v>
          </cell>
          <cell r="J1172">
            <v>0</v>
          </cell>
          <cell r="K1172">
            <v>0</v>
          </cell>
          <cell r="L1172">
            <v>0</v>
          </cell>
          <cell r="M1172">
            <v>0</v>
          </cell>
          <cell r="N1172">
            <v>0</v>
          </cell>
          <cell r="O1172">
            <v>0</v>
          </cell>
          <cell r="P1172">
            <v>0</v>
          </cell>
          <cell r="Q1172">
            <v>0</v>
          </cell>
          <cell r="R1172">
            <v>0</v>
          </cell>
          <cell r="S1172">
            <v>0</v>
          </cell>
          <cell r="T1172">
            <v>0</v>
          </cell>
          <cell r="U1172">
            <v>0</v>
          </cell>
          <cell r="V1172">
            <v>0</v>
          </cell>
          <cell r="W1172">
            <v>0</v>
          </cell>
          <cell r="X1172">
            <v>0</v>
          </cell>
          <cell r="Y1172">
            <v>0</v>
          </cell>
          <cell r="Z1172">
            <v>0</v>
          </cell>
          <cell r="AA1172">
            <v>0</v>
          </cell>
          <cell r="AB1172">
            <v>0</v>
          </cell>
          <cell r="AC1172">
            <v>0</v>
          </cell>
          <cell r="AD1172">
            <v>0</v>
          </cell>
          <cell r="AE1172">
            <v>0</v>
          </cell>
          <cell r="AF1172">
            <v>0</v>
          </cell>
          <cell r="AG1172">
            <v>0</v>
          </cell>
          <cell r="AH1172">
            <v>0</v>
          </cell>
          <cell r="AI1172">
            <v>0</v>
          </cell>
          <cell r="AJ1172">
            <v>0</v>
          </cell>
          <cell r="AK1172">
            <v>0</v>
          </cell>
          <cell r="AL1172">
            <v>0</v>
          </cell>
          <cell r="AM1172">
            <v>0</v>
          </cell>
          <cell r="AN1172">
            <v>0</v>
          </cell>
          <cell r="AO1172">
            <v>-27835112</v>
          </cell>
          <cell r="AP1172">
            <v>27835112</v>
          </cell>
          <cell r="AQ1172">
            <v>0</v>
          </cell>
          <cell r="AR1172">
            <v>0</v>
          </cell>
          <cell r="AS1172">
            <v>0</v>
          </cell>
          <cell r="AT1172">
            <v>-39443104</v>
          </cell>
          <cell r="AU1172">
            <v>23813328</v>
          </cell>
          <cell r="AV1172">
            <v>15423322</v>
          </cell>
          <cell r="AW1172">
            <v>-12489366</v>
          </cell>
          <cell r="AX1172">
            <v>-43082788</v>
          </cell>
          <cell r="AY1172">
            <v>-28150628</v>
          </cell>
          <cell r="AZ1172">
            <v>-27653610</v>
          </cell>
          <cell r="BA1172" t="str">
            <v>TEMPR</v>
          </cell>
        </row>
        <row r="1173">
          <cell r="A1173" t="str">
            <v>300</v>
          </cell>
          <cell r="B1173" t="str">
            <v>Perdida Inversión Empresas Relacionadas</v>
          </cell>
          <cell r="C1173" t="str">
            <v>PERDIDA INV. T.NEGOCIOS</v>
          </cell>
          <cell r="D1173" t="str">
            <v>8167102</v>
          </cell>
          <cell r="E1173">
            <v>-548304625</v>
          </cell>
          <cell r="F1173">
            <v>548304625</v>
          </cell>
          <cell r="G1173">
            <v>0</v>
          </cell>
          <cell r="H1173">
            <v>0</v>
          </cell>
          <cell r="I1173">
            <v>0</v>
          </cell>
          <cell r="J1173">
            <v>0</v>
          </cell>
          <cell r="K1173">
            <v>0</v>
          </cell>
          <cell r="L1173">
            <v>0</v>
          </cell>
          <cell r="M1173">
            <v>0</v>
          </cell>
          <cell r="N1173">
            <v>0</v>
          </cell>
          <cell r="O1173">
            <v>0</v>
          </cell>
          <cell r="P1173">
            <v>0</v>
          </cell>
          <cell r="Q1173">
            <v>0</v>
          </cell>
          <cell r="R1173">
            <v>0</v>
          </cell>
          <cell r="S1173">
            <v>0</v>
          </cell>
          <cell r="T1173">
            <v>0</v>
          </cell>
          <cell r="U1173">
            <v>0</v>
          </cell>
          <cell r="V1173">
            <v>0</v>
          </cell>
          <cell r="W1173">
            <v>0</v>
          </cell>
          <cell r="X1173">
            <v>0</v>
          </cell>
          <cell r="Y1173">
            <v>0</v>
          </cell>
          <cell r="Z1173">
            <v>0</v>
          </cell>
          <cell r="AA1173">
            <v>0</v>
          </cell>
          <cell r="AB1173">
            <v>0</v>
          </cell>
          <cell r="AC1173">
            <v>0</v>
          </cell>
          <cell r="AD1173">
            <v>0</v>
          </cell>
          <cell r="AE1173">
            <v>0</v>
          </cell>
          <cell r="AF1173">
            <v>0</v>
          </cell>
          <cell r="AG1173">
            <v>0</v>
          </cell>
          <cell r="AH1173">
            <v>0</v>
          </cell>
          <cell r="AI1173">
            <v>0</v>
          </cell>
          <cell r="AJ1173">
            <v>0</v>
          </cell>
          <cell r="AK1173">
            <v>0</v>
          </cell>
          <cell r="AL1173">
            <v>0</v>
          </cell>
          <cell r="AM1173">
            <v>0</v>
          </cell>
          <cell r="AN1173">
            <v>0</v>
          </cell>
          <cell r="AO1173">
            <v>0</v>
          </cell>
          <cell r="AP1173">
            <v>0</v>
          </cell>
          <cell r="AQ1173">
            <v>0</v>
          </cell>
          <cell r="AR1173">
            <v>0</v>
          </cell>
          <cell r="AS1173">
            <v>0</v>
          </cell>
          <cell r="AT1173">
            <v>0</v>
          </cell>
          <cell r="AU1173">
            <v>0</v>
          </cell>
          <cell r="AV1173">
            <v>0</v>
          </cell>
          <cell r="AW1173">
            <v>0</v>
          </cell>
          <cell r="AX1173">
            <v>0</v>
          </cell>
          <cell r="AY1173">
            <v>0</v>
          </cell>
          <cell r="AZ1173">
            <v>-1230551764</v>
          </cell>
          <cell r="BA1173" t="str">
            <v>TEMPR</v>
          </cell>
        </row>
        <row r="1174">
          <cell r="A1174" t="str">
            <v>300</v>
          </cell>
          <cell r="B1174" t="str">
            <v>Perdida Inversión Empresas Relacionadas</v>
          </cell>
          <cell r="C1174" t="str">
            <v>PERDIDA INV. TELEPEAJES</v>
          </cell>
          <cell r="D1174" t="str">
            <v>8166502</v>
          </cell>
          <cell r="E1174">
            <v>-4487480</v>
          </cell>
          <cell r="F1174">
            <v>-5803040</v>
          </cell>
          <cell r="G1174">
            <v>0</v>
          </cell>
          <cell r="H1174">
            <v>0</v>
          </cell>
          <cell r="I1174">
            <v>0</v>
          </cell>
          <cell r="J1174">
            <v>0</v>
          </cell>
          <cell r="K1174">
            <v>0</v>
          </cell>
          <cell r="L1174">
            <v>0</v>
          </cell>
          <cell r="M1174">
            <v>0</v>
          </cell>
          <cell r="N1174">
            <v>0</v>
          </cell>
          <cell r="O1174">
            <v>0</v>
          </cell>
          <cell r="P1174">
            <v>0</v>
          </cell>
          <cell r="Q1174">
            <v>0</v>
          </cell>
          <cell r="R1174">
            <v>0</v>
          </cell>
          <cell r="S1174">
            <v>0</v>
          </cell>
          <cell r="T1174">
            <v>0</v>
          </cell>
          <cell r="U1174">
            <v>0</v>
          </cell>
          <cell r="V1174">
            <v>0</v>
          </cell>
          <cell r="W1174">
            <v>0</v>
          </cell>
          <cell r="X1174">
            <v>0</v>
          </cell>
          <cell r="Y1174">
            <v>0</v>
          </cell>
          <cell r="Z1174">
            <v>0</v>
          </cell>
          <cell r="AA1174">
            <v>0</v>
          </cell>
          <cell r="AB1174">
            <v>0</v>
          </cell>
          <cell r="AC1174">
            <v>0</v>
          </cell>
          <cell r="AD1174">
            <v>0</v>
          </cell>
          <cell r="AE1174">
            <v>0</v>
          </cell>
          <cell r="AF1174">
            <v>0</v>
          </cell>
          <cell r="AG1174">
            <v>0</v>
          </cell>
          <cell r="AH1174">
            <v>0</v>
          </cell>
          <cell r="AI1174">
            <v>0</v>
          </cell>
          <cell r="AJ1174">
            <v>0</v>
          </cell>
          <cell r="AK1174">
            <v>0</v>
          </cell>
          <cell r="AL1174">
            <v>0</v>
          </cell>
          <cell r="AM1174">
            <v>0</v>
          </cell>
          <cell r="AN1174">
            <v>0</v>
          </cell>
          <cell r="AO1174">
            <v>-3934734</v>
          </cell>
          <cell r="AP1174">
            <v>-5278472</v>
          </cell>
          <cell r="AQ1174">
            <v>-4784400</v>
          </cell>
          <cell r="AR1174">
            <v>-4972000</v>
          </cell>
          <cell r="AS1174">
            <v>-5788488</v>
          </cell>
          <cell r="AT1174">
            <v>-4798960</v>
          </cell>
          <cell r="AU1174">
            <v>-9084400</v>
          </cell>
          <cell r="AV1174">
            <v>-5798904</v>
          </cell>
          <cell r="AW1174">
            <v>-6933832</v>
          </cell>
          <cell r="AX1174">
            <v>-6827672</v>
          </cell>
          <cell r="AY1174">
            <v>-10465120</v>
          </cell>
          <cell r="AZ1174">
            <v>35770826</v>
          </cell>
          <cell r="BA1174" t="str">
            <v>TEMPR</v>
          </cell>
        </row>
        <row r="1175">
          <cell r="A1175" t="str">
            <v>300</v>
          </cell>
          <cell r="B1175" t="str">
            <v>Perdida Inversión Empresas Relacionadas</v>
          </cell>
          <cell r="C1175" t="str">
            <v>SONDA - PERDIDA DEL EJERCICIO</v>
          </cell>
          <cell r="D1175" t="str">
            <v>8160802</v>
          </cell>
          <cell r="E1175">
            <v>0</v>
          </cell>
          <cell r="F1175">
            <v>0</v>
          </cell>
          <cell r="G1175">
            <v>0</v>
          </cell>
          <cell r="H1175">
            <v>0</v>
          </cell>
          <cell r="I1175">
            <v>0</v>
          </cell>
          <cell r="J1175">
            <v>0</v>
          </cell>
          <cell r="K1175">
            <v>0</v>
          </cell>
          <cell r="L1175">
            <v>0</v>
          </cell>
          <cell r="M1175">
            <v>0</v>
          </cell>
          <cell r="N1175">
            <v>0</v>
          </cell>
          <cell r="O1175">
            <v>0</v>
          </cell>
          <cell r="P1175">
            <v>0</v>
          </cell>
          <cell r="Q1175">
            <v>0</v>
          </cell>
          <cell r="R1175">
            <v>0</v>
          </cell>
          <cell r="S1175">
            <v>0</v>
          </cell>
          <cell r="T1175">
            <v>0</v>
          </cell>
          <cell r="U1175">
            <v>0</v>
          </cell>
          <cell r="V1175">
            <v>0</v>
          </cell>
          <cell r="W1175">
            <v>0</v>
          </cell>
          <cell r="X1175">
            <v>0</v>
          </cell>
          <cell r="Y1175">
            <v>0</v>
          </cell>
          <cell r="Z1175">
            <v>0</v>
          </cell>
          <cell r="AA1175">
            <v>0</v>
          </cell>
          <cell r="AB1175">
            <v>0</v>
          </cell>
          <cell r="AC1175">
            <v>0</v>
          </cell>
          <cell r="AD1175">
            <v>0</v>
          </cell>
          <cell r="AE1175">
            <v>0</v>
          </cell>
          <cell r="AF1175">
            <v>0</v>
          </cell>
          <cell r="AG1175">
            <v>0</v>
          </cell>
          <cell r="AH1175">
            <v>0</v>
          </cell>
          <cell r="AI1175">
            <v>0</v>
          </cell>
          <cell r="AJ1175">
            <v>0</v>
          </cell>
          <cell r="AK1175">
            <v>0</v>
          </cell>
          <cell r="AL1175">
            <v>0</v>
          </cell>
          <cell r="AM1175">
            <v>0</v>
          </cell>
          <cell r="AN1175">
            <v>0</v>
          </cell>
          <cell r="AO1175">
            <v>-123074400</v>
          </cell>
          <cell r="AP1175">
            <v>123074400</v>
          </cell>
          <cell r="AQ1175">
            <v>0</v>
          </cell>
          <cell r="AR1175">
            <v>0</v>
          </cell>
          <cell r="AS1175">
            <v>0</v>
          </cell>
          <cell r="AT1175">
            <v>0</v>
          </cell>
          <cell r="AU1175">
            <v>0</v>
          </cell>
          <cell r="AV1175">
            <v>0</v>
          </cell>
          <cell r="AW1175">
            <v>0</v>
          </cell>
          <cell r="AX1175">
            <v>0</v>
          </cell>
          <cell r="AY1175">
            <v>0</v>
          </cell>
          <cell r="AZ1175">
            <v>0</v>
          </cell>
          <cell r="BA1175" t="str">
            <v>TEMPR</v>
          </cell>
        </row>
        <row r="1176">
          <cell r="A1176" t="str">
            <v>300</v>
          </cell>
          <cell r="B1176" t="str">
            <v>Perdida Inversión Empresas Relacionadas</v>
          </cell>
          <cell r="C1176" t="str">
            <v>TECNONAUTICA-PERDIDA DEL EJERC</v>
          </cell>
          <cell r="D1176" t="str">
            <v>8163002</v>
          </cell>
          <cell r="E1176">
            <v>-26034756</v>
          </cell>
          <cell r="F1176">
            <v>-93459672</v>
          </cell>
          <cell r="G1176">
            <v>0</v>
          </cell>
          <cell r="H1176">
            <v>0</v>
          </cell>
          <cell r="I1176">
            <v>0</v>
          </cell>
          <cell r="J1176">
            <v>0</v>
          </cell>
          <cell r="K1176">
            <v>0</v>
          </cell>
          <cell r="L1176">
            <v>0</v>
          </cell>
          <cell r="M1176">
            <v>0</v>
          </cell>
          <cell r="N1176">
            <v>0</v>
          </cell>
          <cell r="O1176">
            <v>0</v>
          </cell>
          <cell r="P1176">
            <v>0</v>
          </cell>
          <cell r="Q1176">
            <v>0</v>
          </cell>
          <cell r="R1176">
            <v>0</v>
          </cell>
          <cell r="S1176">
            <v>0</v>
          </cell>
          <cell r="T1176">
            <v>0</v>
          </cell>
          <cell r="U1176">
            <v>0</v>
          </cell>
          <cell r="V1176">
            <v>0</v>
          </cell>
          <cell r="W1176">
            <v>0</v>
          </cell>
          <cell r="X1176">
            <v>0</v>
          </cell>
          <cell r="Y1176">
            <v>0</v>
          </cell>
          <cell r="Z1176">
            <v>0</v>
          </cell>
          <cell r="AA1176">
            <v>0</v>
          </cell>
          <cell r="AB1176">
            <v>0</v>
          </cell>
          <cell r="AC1176">
            <v>0</v>
          </cell>
          <cell r="AD1176">
            <v>0</v>
          </cell>
          <cell r="AE1176">
            <v>0</v>
          </cell>
          <cell r="AF1176">
            <v>0</v>
          </cell>
          <cell r="AG1176">
            <v>0</v>
          </cell>
          <cell r="AH1176">
            <v>0</v>
          </cell>
          <cell r="AI1176">
            <v>0</v>
          </cell>
          <cell r="AJ1176">
            <v>0</v>
          </cell>
          <cell r="AK1176">
            <v>0</v>
          </cell>
          <cell r="AL1176">
            <v>0</v>
          </cell>
          <cell r="AM1176">
            <v>0</v>
          </cell>
          <cell r="AN1176">
            <v>0</v>
          </cell>
          <cell r="AO1176">
            <v>-118625664</v>
          </cell>
          <cell r="AP1176">
            <v>-117228252</v>
          </cell>
          <cell r="AQ1176">
            <v>-145737058</v>
          </cell>
          <cell r="AR1176">
            <v>-244829142</v>
          </cell>
          <cell r="AS1176">
            <v>-156605030</v>
          </cell>
          <cell r="AT1176">
            <v>271899888</v>
          </cell>
          <cell r="AU1176">
            <v>-95907010</v>
          </cell>
          <cell r="AV1176">
            <v>-145118044</v>
          </cell>
          <cell r="AW1176">
            <v>-74119918</v>
          </cell>
          <cell r="AX1176">
            <v>-99723932</v>
          </cell>
          <cell r="AY1176">
            <v>-154375172</v>
          </cell>
          <cell r="AZ1176">
            <v>6704706</v>
          </cell>
          <cell r="BA1176" t="str">
            <v>TEMPR</v>
          </cell>
        </row>
        <row r="1177">
          <cell r="A1177" t="str">
            <v>300</v>
          </cell>
          <cell r="B1177" t="str">
            <v>Perdida Inversión Empresas Relacionadas</v>
          </cell>
          <cell r="C1177" t="str">
            <v>TODOCUENTA PERDIDA DEL EJERCIC</v>
          </cell>
          <cell r="D1177" t="str">
            <v>8163102</v>
          </cell>
          <cell r="E1177">
            <v>-4866102</v>
          </cell>
          <cell r="F1177">
            <v>-4065205</v>
          </cell>
          <cell r="G1177">
            <v>0</v>
          </cell>
          <cell r="H1177">
            <v>0</v>
          </cell>
          <cell r="I1177">
            <v>0</v>
          </cell>
          <cell r="J1177">
            <v>0</v>
          </cell>
          <cell r="K1177">
            <v>0</v>
          </cell>
          <cell r="L1177">
            <v>0</v>
          </cell>
          <cell r="M1177">
            <v>0</v>
          </cell>
          <cell r="N1177">
            <v>0</v>
          </cell>
          <cell r="O1177">
            <v>0</v>
          </cell>
          <cell r="P1177">
            <v>0</v>
          </cell>
          <cell r="Q1177">
            <v>0</v>
          </cell>
          <cell r="R1177">
            <v>0</v>
          </cell>
          <cell r="S1177">
            <v>0</v>
          </cell>
          <cell r="T1177">
            <v>0</v>
          </cell>
          <cell r="U1177">
            <v>0</v>
          </cell>
          <cell r="V1177">
            <v>0</v>
          </cell>
          <cell r="W1177">
            <v>0</v>
          </cell>
          <cell r="X1177">
            <v>0</v>
          </cell>
          <cell r="Y1177">
            <v>0</v>
          </cell>
          <cell r="Z1177">
            <v>0</v>
          </cell>
          <cell r="AA1177">
            <v>0</v>
          </cell>
          <cell r="AB1177">
            <v>0</v>
          </cell>
          <cell r="AC1177">
            <v>0</v>
          </cell>
          <cell r="AD1177">
            <v>0</v>
          </cell>
          <cell r="AE1177">
            <v>0</v>
          </cell>
          <cell r="AF1177">
            <v>0</v>
          </cell>
          <cell r="AG1177">
            <v>0</v>
          </cell>
          <cell r="AH1177">
            <v>0</v>
          </cell>
          <cell r="AI1177">
            <v>0</v>
          </cell>
          <cell r="AJ1177">
            <v>0</v>
          </cell>
          <cell r="AK1177">
            <v>0</v>
          </cell>
          <cell r="AL1177">
            <v>0</v>
          </cell>
          <cell r="AM1177">
            <v>0</v>
          </cell>
          <cell r="AN1177">
            <v>0</v>
          </cell>
          <cell r="AO1177">
            <v>0</v>
          </cell>
          <cell r="AP1177">
            <v>-5596542</v>
          </cell>
          <cell r="AQ1177">
            <v>-7745784</v>
          </cell>
          <cell r="AR1177">
            <v>-140532458</v>
          </cell>
          <cell r="AS1177">
            <v>-252715724</v>
          </cell>
          <cell r="AT1177">
            <v>71998946</v>
          </cell>
          <cell r="AU1177">
            <v>-26526502</v>
          </cell>
          <cell r="AV1177">
            <v>-49816006</v>
          </cell>
          <cell r="AW1177">
            <v>-11662382</v>
          </cell>
          <cell r="AX1177">
            <v>-36440886</v>
          </cell>
          <cell r="AY1177">
            <v>-46503688</v>
          </cell>
          <cell r="AZ1177">
            <v>34087582</v>
          </cell>
          <cell r="BA1177" t="str">
            <v>TECNO</v>
          </cell>
        </row>
        <row r="1178">
          <cell r="A1178" t="str">
            <v>300</v>
          </cell>
          <cell r="B1178" t="str">
            <v>Utilidad Inversion Empresas Relacionadas</v>
          </cell>
          <cell r="C1178">
            <v>0</v>
          </cell>
          <cell r="D1178" t="str">
            <v>8160701</v>
          </cell>
          <cell r="E1178">
            <v>63551137</v>
          </cell>
          <cell r="F1178">
            <v>33087031</v>
          </cell>
          <cell r="G1178">
            <v>0</v>
          </cell>
          <cell r="H1178">
            <v>0</v>
          </cell>
          <cell r="I1178">
            <v>0</v>
          </cell>
          <cell r="J1178">
            <v>0</v>
          </cell>
          <cell r="K1178">
            <v>0</v>
          </cell>
          <cell r="L1178">
            <v>0</v>
          </cell>
          <cell r="M1178">
            <v>0</v>
          </cell>
          <cell r="N1178">
            <v>0</v>
          </cell>
          <cell r="O1178">
            <v>0</v>
          </cell>
          <cell r="P1178">
            <v>0</v>
          </cell>
          <cell r="Q1178">
            <v>0</v>
          </cell>
          <cell r="R1178">
            <v>0</v>
          </cell>
          <cell r="S1178">
            <v>0</v>
          </cell>
          <cell r="T1178">
            <v>0</v>
          </cell>
          <cell r="U1178">
            <v>0</v>
          </cell>
          <cell r="V1178">
            <v>0</v>
          </cell>
          <cell r="W1178">
            <v>0</v>
          </cell>
          <cell r="X1178">
            <v>0</v>
          </cell>
          <cell r="Y1178">
            <v>0</v>
          </cell>
          <cell r="Z1178">
            <v>0</v>
          </cell>
          <cell r="AA1178">
            <v>0</v>
          </cell>
          <cell r="AB1178">
            <v>0</v>
          </cell>
          <cell r="AC1178">
            <v>0</v>
          </cell>
          <cell r="AD1178">
            <v>0</v>
          </cell>
          <cell r="AE1178">
            <v>0</v>
          </cell>
          <cell r="AF1178">
            <v>0</v>
          </cell>
          <cell r="AG1178">
            <v>0</v>
          </cell>
          <cell r="AH1178">
            <v>0</v>
          </cell>
          <cell r="AI1178">
            <v>0</v>
          </cell>
          <cell r="AJ1178">
            <v>0</v>
          </cell>
          <cell r="AK1178">
            <v>0</v>
          </cell>
          <cell r="AL1178">
            <v>0</v>
          </cell>
          <cell r="AM1178">
            <v>0</v>
          </cell>
          <cell r="AN1178">
            <v>0</v>
          </cell>
          <cell r="AO1178">
            <v>0</v>
          </cell>
          <cell r="AP1178">
            <v>0</v>
          </cell>
          <cell r="AQ1178">
            <v>0</v>
          </cell>
          <cell r="AR1178">
            <v>0</v>
          </cell>
          <cell r="AS1178">
            <v>0</v>
          </cell>
          <cell r="AT1178">
            <v>0</v>
          </cell>
          <cell r="AU1178">
            <v>0</v>
          </cell>
          <cell r="AV1178">
            <v>0</v>
          </cell>
          <cell r="AW1178">
            <v>0</v>
          </cell>
          <cell r="AX1178">
            <v>0</v>
          </cell>
          <cell r="AY1178">
            <v>0</v>
          </cell>
          <cell r="AZ1178">
            <v>0</v>
          </cell>
          <cell r="BA1178" t="str">
            <v>EMPRE</v>
          </cell>
        </row>
        <row r="1179">
          <cell r="A1179" t="str">
            <v>300</v>
          </cell>
          <cell r="B1179" t="str">
            <v>Utilidad Inversion Empresas Relacionadas</v>
          </cell>
          <cell r="C1179">
            <v>0</v>
          </cell>
          <cell r="D1179" t="str">
            <v>8160801</v>
          </cell>
          <cell r="E1179">
            <v>15519600</v>
          </cell>
          <cell r="F1179">
            <v>-15519600</v>
          </cell>
          <cell r="G1179">
            <v>0</v>
          </cell>
          <cell r="H1179">
            <v>0</v>
          </cell>
          <cell r="I1179">
            <v>0</v>
          </cell>
          <cell r="J1179">
            <v>0</v>
          </cell>
          <cell r="K1179">
            <v>0</v>
          </cell>
          <cell r="L1179">
            <v>0</v>
          </cell>
          <cell r="M1179">
            <v>0</v>
          </cell>
          <cell r="N1179">
            <v>0</v>
          </cell>
          <cell r="O1179">
            <v>0</v>
          </cell>
          <cell r="P1179">
            <v>0</v>
          </cell>
          <cell r="Q1179">
            <v>0</v>
          </cell>
          <cell r="R1179">
            <v>0</v>
          </cell>
          <cell r="S1179">
            <v>0</v>
          </cell>
          <cell r="T1179">
            <v>0</v>
          </cell>
          <cell r="U1179">
            <v>0</v>
          </cell>
          <cell r="V1179">
            <v>0</v>
          </cell>
          <cell r="W1179">
            <v>0</v>
          </cell>
          <cell r="X1179">
            <v>0</v>
          </cell>
          <cell r="Y1179">
            <v>0</v>
          </cell>
          <cell r="Z1179">
            <v>0</v>
          </cell>
          <cell r="AA1179">
            <v>0</v>
          </cell>
          <cell r="AB1179">
            <v>0</v>
          </cell>
          <cell r="AC1179">
            <v>0</v>
          </cell>
          <cell r="AD1179">
            <v>0</v>
          </cell>
          <cell r="AE1179">
            <v>0</v>
          </cell>
          <cell r="AF1179">
            <v>0</v>
          </cell>
          <cell r="AG1179">
            <v>0</v>
          </cell>
          <cell r="AH1179">
            <v>0</v>
          </cell>
          <cell r="AI1179">
            <v>0</v>
          </cell>
          <cell r="AJ1179">
            <v>0</v>
          </cell>
          <cell r="AK1179">
            <v>0</v>
          </cell>
          <cell r="AL1179">
            <v>0</v>
          </cell>
          <cell r="AM1179">
            <v>0</v>
          </cell>
          <cell r="AN1179">
            <v>0</v>
          </cell>
          <cell r="AO1179">
            <v>0</v>
          </cell>
          <cell r="AP1179">
            <v>0</v>
          </cell>
          <cell r="AQ1179">
            <v>0</v>
          </cell>
          <cell r="AR1179">
            <v>0</v>
          </cell>
          <cell r="AS1179">
            <v>0</v>
          </cell>
          <cell r="AT1179">
            <v>0</v>
          </cell>
          <cell r="AU1179">
            <v>0</v>
          </cell>
          <cell r="AV1179">
            <v>0</v>
          </cell>
          <cell r="AW1179">
            <v>0</v>
          </cell>
          <cell r="AX1179">
            <v>0</v>
          </cell>
          <cell r="AY1179">
            <v>0</v>
          </cell>
          <cell r="AZ1179">
            <v>0</v>
          </cell>
          <cell r="BA1179" t="str">
            <v>EMPRE</v>
          </cell>
        </row>
        <row r="1180">
          <cell r="A1180" t="str">
            <v>300</v>
          </cell>
          <cell r="B1180" t="str">
            <v>Utilidad Inversion Empresas Relacionadas</v>
          </cell>
          <cell r="C1180">
            <v>0</v>
          </cell>
          <cell r="D1180" t="str">
            <v>8162301</v>
          </cell>
          <cell r="E1180">
            <v>0</v>
          </cell>
          <cell r="F1180">
            <v>114142248</v>
          </cell>
          <cell r="G1180">
            <v>0</v>
          </cell>
          <cell r="H1180">
            <v>0</v>
          </cell>
          <cell r="I1180">
            <v>0</v>
          </cell>
          <cell r="J1180">
            <v>0</v>
          </cell>
          <cell r="K1180">
            <v>0</v>
          </cell>
          <cell r="L1180">
            <v>0</v>
          </cell>
          <cell r="M1180">
            <v>0</v>
          </cell>
          <cell r="N1180">
            <v>0</v>
          </cell>
          <cell r="O1180">
            <v>0</v>
          </cell>
          <cell r="P1180">
            <v>0</v>
          </cell>
          <cell r="Q1180">
            <v>0</v>
          </cell>
          <cell r="R1180">
            <v>0</v>
          </cell>
          <cell r="S1180">
            <v>0</v>
          </cell>
          <cell r="T1180">
            <v>0</v>
          </cell>
          <cell r="U1180">
            <v>0</v>
          </cell>
          <cell r="V1180">
            <v>0</v>
          </cell>
          <cell r="W1180">
            <v>0</v>
          </cell>
          <cell r="X1180">
            <v>0</v>
          </cell>
          <cell r="Y1180">
            <v>0</v>
          </cell>
          <cell r="Z1180">
            <v>0</v>
          </cell>
          <cell r="AA1180">
            <v>0</v>
          </cell>
          <cell r="AB1180">
            <v>0</v>
          </cell>
          <cell r="AC1180">
            <v>0</v>
          </cell>
          <cell r="AD1180">
            <v>0</v>
          </cell>
          <cell r="AE1180">
            <v>0</v>
          </cell>
          <cell r="AF1180">
            <v>0</v>
          </cell>
          <cell r="AG1180">
            <v>0</v>
          </cell>
          <cell r="AH1180">
            <v>0</v>
          </cell>
          <cell r="AI1180">
            <v>0</v>
          </cell>
          <cell r="AJ1180">
            <v>0</v>
          </cell>
          <cell r="AK1180">
            <v>0</v>
          </cell>
          <cell r="AL1180">
            <v>0</v>
          </cell>
          <cell r="AM1180">
            <v>0</v>
          </cell>
          <cell r="AN1180">
            <v>0</v>
          </cell>
          <cell r="AO1180">
            <v>0</v>
          </cell>
          <cell r="AP1180">
            <v>0</v>
          </cell>
          <cell r="AQ1180">
            <v>45612000</v>
          </cell>
          <cell r="AR1180">
            <v>-45612000</v>
          </cell>
          <cell r="AS1180">
            <v>0</v>
          </cell>
          <cell r="AT1180">
            <v>0</v>
          </cell>
          <cell r="AU1180">
            <v>-179524776</v>
          </cell>
          <cell r="AV1180">
            <v>-47434084</v>
          </cell>
          <cell r="AW1180">
            <v>226958860</v>
          </cell>
          <cell r="AX1180">
            <v>89492536</v>
          </cell>
          <cell r="AY1180">
            <v>-89492536</v>
          </cell>
          <cell r="AZ1180">
            <v>0</v>
          </cell>
          <cell r="BA1180" t="str">
            <v>TDATA</v>
          </cell>
        </row>
        <row r="1181">
          <cell r="A1181" t="str">
            <v>300</v>
          </cell>
          <cell r="B1181" t="str">
            <v>Utilidad Inversion Empresas Relacionadas</v>
          </cell>
          <cell r="C1181" t="str">
            <v>PANAL UTILIDAD DEL EJERCICIO</v>
          </cell>
          <cell r="D1181" t="str">
            <v>8163601</v>
          </cell>
          <cell r="E1181">
            <v>0</v>
          </cell>
          <cell r="F1181">
            <v>0</v>
          </cell>
          <cell r="G1181">
            <v>0</v>
          </cell>
          <cell r="H1181">
            <v>0</v>
          </cell>
          <cell r="I1181">
            <v>0</v>
          </cell>
          <cell r="J1181">
            <v>0</v>
          </cell>
          <cell r="K1181">
            <v>0</v>
          </cell>
          <cell r="L1181">
            <v>0</v>
          </cell>
          <cell r="M1181">
            <v>0</v>
          </cell>
          <cell r="N1181">
            <v>0</v>
          </cell>
          <cell r="O1181">
            <v>0</v>
          </cell>
          <cell r="P1181">
            <v>0</v>
          </cell>
          <cell r="Q1181">
            <v>0</v>
          </cell>
          <cell r="R1181">
            <v>0</v>
          </cell>
          <cell r="S1181">
            <v>0</v>
          </cell>
          <cell r="T1181">
            <v>0</v>
          </cell>
          <cell r="U1181">
            <v>0</v>
          </cell>
          <cell r="V1181">
            <v>0</v>
          </cell>
          <cell r="W1181">
            <v>0</v>
          </cell>
          <cell r="X1181">
            <v>0</v>
          </cell>
          <cell r="Y1181">
            <v>0</v>
          </cell>
          <cell r="Z1181">
            <v>0</v>
          </cell>
          <cell r="AA1181">
            <v>0</v>
          </cell>
          <cell r="AB1181">
            <v>0</v>
          </cell>
          <cell r="AC1181">
            <v>0</v>
          </cell>
          <cell r="AD1181">
            <v>0</v>
          </cell>
          <cell r="AE1181">
            <v>0</v>
          </cell>
          <cell r="AF1181">
            <v>0</v>
          </cell>
          <cell r="AG1181">
            <v>0</v>
          </cell>
          <cell r="AH1181">
            <v>0</v>
          </cell>
          <cell r="AI1181">
            <v>0</v>
          </cell>
          <cell r="AJ1181">
            <v>0</v>
          </cell>
          <cell r="AK1181">
            <v>0</v>
          </cell>
          <cell r="AL1181">
            <v>0</v>
          </cell>
          <cell r="AM1181">
            <v>0</v>
          </cell>
          <cell r="AN1181">
            <v>0</v>
          </cell>
          <cell r="AO1181">
            <v>0</v>
          </cell>
          <cell r="AP1181">
            <v>0</v>
          </cell>
          <cell r="AQ1181">
            <v>0</v>
          </cell>
          <cell r="AR1181">
            <v>0</v>
          </cell>
          <cell r="AS1181">
            <v>64779006</v>
          </cell>
          <cell r="AT1181">
            <v>-64779006</v>
          </cell>
          <cell r="AU1181">
            <v>0</v>
          </cell>
          <cell r="AV1181">
            <v>0</v>
          </cell>
          <cell r="AW1181">
            <v>0</v>
          </cell>
          <cell r="AX1181">
            <v>0</v>
          </cell>
          <cell r="AY1181">
            <v>0</v>
          </cell>
          <cell r="AZ1181">
            <v>0</v>
          </cell>
          <cell r="BA1181" t="str">
            <v>TECNO</v>
          </cell>
        </row>
        <row r="1182">
          <cell r="A1182" t="str">
            <v>300</v>
          </cell>
          <cell r="B1182" t="str">
            <v>Utilidad Inversion Empresas Relacionadas</v>
          </cell>
          <cell r="C1182" t="str">
            <v>SONDA - UTIL. DEL EJERCICIO</v>
          </cell>
          <cell r="D1182" t="str">
            <v>8160801</v>
          </cell>
          <cell r="E1182">
            <v>15519600</v>
          </cell>
          <cell r="F1182">
            <v>-15519600</v>
          </cell>
          <cell r="G1182">
            <v>0</v>
          </cell>
          <cell r="H1182">
            <v>0</v>
          </cell>
          <cell r="I1182">
            <v>0</v>
          </cell>
          <cell r="J1182">
            <v>0</v>
          </cell>
          <cell r="K1182">
            <v>0</v>
          </cell>
          <cell r="L1182">
            <v>0</v>
          </cell>
          <cell r="M1182">
            <v>0</v>
          </cell>
          <cell r="N1182">
            <v>0</v>
          </cell>
          <cell r="O1182">
            <v>0</v>
          </cell>
          <cell r="P1182">
            <v>0</v>
          </cell>
          <cell r="Q1182">
            <v>0</v>
          </cell>
          <cell r="R1182">
            <v>0</v>
          </cell>
          <cell r="S1182">
            <v>0</v>
          </cell>
          <cell r="T1182">
            <v>0</v>
          </cell>
          <cell r="U1182">
            <v>0</v>
          </cell>
          <cell r="V1182">
            <v>0</v>
          </cell>
          <cell r="W1182">
            <v>0</v>
          </cell>
          <cell r="X1182">
            <v>0</v>
          </cell>
          <cell r="Y1182">
            <v>0</v>
          </cell>
          <cell r="Z1182">
            <v>0</v>
          </cell>
          <cell r="AA1182">
            <v>0</v>
          </cell>
          <cell r="AB1182">
            <v>0</v>
          </cell>
          <cell r="AC1182">
            <v>0</v>
          </cell>
          <cell r="AD1182">
            <v>0</v>
          </cell>
          <cell r="AE1182">
            <v>0</v>
          </cell>
          <cell r="AF1182">
            <v>0</v>
          </cell>
          <cell r="AG1182">
            <v>0</v>
          </cell>
          <cell r="AH1182">
            <v>0</v>
          </cell>
          <cell r="AI1182">
            <v>0</v>
          </cell>
          <cell r="AJ1182">
            <v>0</v>
          </cell>
          <cell r="AK1182">
            <v>0</v>
          </cell>
          <cell r="AL1182">
            <v>0</v>
          </cell>
          <cell r="AM1182">
            <v>0</v>
          </cell>
          <cell r="AN1182">
            <v>0</v>
          </cell>
          <cell r="AO1182">
            <v>0</v>
          </cell>
          <cell r="AP1182">
            <v>380558636</v>
          </cell>
          <cell r="AQ1182">
            <v>807519054</v>
          </cell>
          <cell r="AR1182">
            <v>1351815910</v>
          </cell>
          <cell r="AS1182">
            <v>1404777600</v>
          </cell>
          <cell r="AT1182">
            <v>2728101600</v>
          </cell>
          <cell r="AU1182">
            <v>1919296800</v>
          </cell>
          <cell r="AV1182">
            <v>1538103600</v>
          </cell>
          <cell r="AW1182">
            <v>-518425200</v>
          </cell>
          <cell r="AX1182">
            <v>7389639600</v>
          </cell>
          <cell r="AY1182">
            <v>-373664400</v>
          </cell>
          <cell r="AZ1182">
            <v>-3177351600</v>
          </cell>
          <cell r="BA1182" t="str">
            <v>TEMPR</v>
          </cell>
        </row>
        <row r="1183">
          <cell r="A1183" t="str">
            <v>300</v>
          </cell>
          <cell r="B1183" t="str">
            <v>Utilidad Inversion Empresas Relacionadas</v>
          </cell>
          <cell r="C1183" t="str">
            <v>TELEPEAJES - UTIL. DEL EJERCIC</v>
          </cell>
          <cell r="D1183" t="str">
            <v>8161501</v>
          </cell>
          <cell r="E1183">
            <v>0</v>
          </cell>
          <cell r="F1183">
            <v>0</v>
          </cell>
          <cell r="G1183">
            <v>0</v>
          </cell>
          <cell r="H1183">
            <v>0</v>
          </cell>
          <cell r="I1183">
            <v>0</v>
          </cell>
          <cell r="J1183">
            <v>0</v>
          </cell>
          <cell r="K1183">
            <v>0</v>
          </cell>
          <cell r="L1183">
            <v>0</v>
          </cell>
          <cell r="M1183">
            <v>0</v>
          </cell>
          <cell r="N1183">
            <v>0</v>
          </cell>
          <cell r="O1183">
            <v>0</v>
          </cell>
          <cell r="P1183">
            <v>0</v>
          </cell>
          <cell r="Q1183">
            <v>0</v>
          </cell>
          <cell r="R1183">
            <v>0</v>
          </cell>
          <cell r="S1183">
            <v>0</v>
          </cell>
          <cell r="T1183">
            <v>0</v>
          </cell>
          <cell r="U1183">
            <v>0</v>
          </cell>
          <cell r="V1183">
            <v>0</v>
          </cell>
          <cell r="W1183">
            <v>0</v>
          </cell>
          <cell r="X1183">
            <v>0</v>
          </cell>
          <cell r="Y1183">
            <v>0</v>
          </cell>
          <cell r="Z1183">
            <v>0</v>
          </cell>
          <cell r="AA1183">
            <v>0</v>
          </cell>
          <cell r="AB1183">
            <v>0</v>
          </cell>
          <cell r="AC1183">
            <v>0</v>
          </cell>
          <cell r="AD1183">
            <v>0</v>
          </cell>
          <cell r="AE1183">
            <v>0</v>
          </cell>
          <cell r="AF1183">
            <v>0</v>
          </cell>
          <cell r="AG1183">
            <v>0</v>
          </cell>
          <cell r="AH1183">
            <v>0</v>
          </cell>
          <cell r="AI1183">
            <v>0</v>
          </cell>
          <cell r="AJ1183">
            <v>0</v>
          </cell>
          <cell r="AK1183">
            <v>0</v>
          </cell>
          <cell r="AL1183">
            <v>0</v>
          </cell>
          <cell r="AM1183">
            <v>0</v>
          </cell>
          <cell r="AN1183">
            <v>0</v>
          </cell>
          <cell r="AO1183">
            <v>0</v>
          </cell>
          <cell r="AP1183">
            <v>0</v>
          </cell>
          <cell r="AQ1183">
            <v>0</v>
          </cell>
          <cell r="AR1183">
            <v>0</v>
          </cell>
          <cell r="AS1183">
            <v>0</v>
          </cell>
          <cell r="AT1183">
            <v>0</v>
          </cell>
          <cell r="AU1183">
            <v>0</v>
          </cell>
          <cell r="AV1183">
            <v>1716724</v>
          </cell>
          <cell r="AW1183">
            <v>-1261526</v>
          </cell>
          <cell r="AX1183">
            <v>1425258</v>
          </cell>
          <cell r="AY1183">
            <v>134118</v>
          </cell>
          <cell r="AZ1183">
            <v>6041342</v>
          </cell>
          <cell r="BA1183" t="str">
            <v>TEMPR</v>
          </cell>
        </row>
        <row r="1184">
          <cell r="A1184" t="str">
            <v>300</v>
          </cell>
          <cell r="B1184" t="str">
            <v>Utilidad Inversion Empresas Relacionadas</v>
          </cell>
          <cell r="C1184" t="str">
            <v>UTILID. DEL EJERCICIO DE INVER</v>
          </cell>
          <cell r="D1184" t="str">
            <v>8160701</v>
          </cell>
          <cell r="E1184">
            <v>63551137</v>
          </cell>
          <cell r="F1184">
            <v>33087031</v>
          </cell>
          <cell r="G1184">
            <v>0</v>
          </cell>
          <cell r="H1184">
            <v>0</v>
          </cell>
          <cell r="I1184">
            <v>0</v>
          </cell>
          <cell r="J1184">
            <v>0</v>
          </cell>
          <cell r="K1184">
            <v>0</v>
          </cell>
          <cell r="L1184">
            <v>0</v>
          </cell>
          <cell r="M1184">
            <v>0</v>
          </cell>
          <cell r="N1184">
            <v>0</v>
          </cell>
          <cell r="O1184">
            <v>0</v>
          </cell>
          <cell r="P1184">
            <v>0</v>
          </cell>
          <cell r="Q1184">
            <v>0</v>
          </cell>
          <cell r="R1184">
            <v>0</v>
          </cell>
          <cell r="S1184">
            <v>0</v>
          </cell>
          <cell r="T1184">
            <v>0</v>
          </cell>
          <cell r="U1184">
            <v>0</v>
          </cell>
          <cell r="V1184">
            <v>0</v>
          </cell>
          <cell r="W1184">
            <v>0</v>
          </cell>
          <cell r="X1184">
            <v>0</v>
          </cell>
          <cell r="Y1184">
            <v>0</v>
          </cell>
          <cell r="Z1184">
            <v>0</v>
          </cell>
          <cell r="AA1184">
            <v>0</v>
          </cell>
          <cell r="AB1184">
            <v>0</v>
          </cell>
          <cell r="AC1184">
            <v>0</v>
          </cell>
          <cell r="AD1184">
            <v>0</v>
          </cell>
          <cell r="AE1184">
            <v>0</v>
          </cell>
          <cell r="AF1184">
            <v>0</v>
          </cell>
          <cell r="AG1184">
            <v>0</v>
          </cell>
          <cell r="AH1184">
            <v>0</v>
          </cell>
          <cell r="AI1184">
            <v>0</v>
          </cell>
          <cell r="AJ1184">
            <v>0</v>
          </cell>
          <cell r="AK1184">
            <v>0</v>
          </cell>
          <cell r="AL1184">
            <v>0</v>
          </cell>
          <cell r="AM1184">
            <v>0</v>
          </cell>
          <cell r="AN1184">
            <v>0</v>
          </cell>
          <cell r="AO1184">
            <v>139824026</v>
          </cell>
          <cell r="AP1184">
            <v>-67455580</v>
          </cell>
          <cell r="AQ1184">
            <v>261097726</v>
          </cell>
          <cell r="AR1184">
            <v>95332036</v>
          </cell>
          <cell r="AS1184">
            <v>582036392</v>
          </cell>
          <cell r="AT1184">
            <v>175382842</v>
          </cell>
          <cell r="AU1184">
            <v>-118176638</v>
          </cell>
          <cell r="AV1184">
            <v>50621972</v>
          </cell>
          <cell r="AW1184">
            <v>7450070</v>
          </cell>
          <cell r="AX1184">
            <v>72257420</v>
          </cell>
          <cell r="AY1184">
            <v>93885468</v>
          </cell>
          <cell r="AZ1184">
            <v>-130947146</v>
          </cell>
          <cell r="BA1184" t="str">
            <v>TEMPR</v>
          </cell>
        </row>
        <row r="1185">
          <cell r="A1185" t="str">
            <v>300</v>
          </cell>
          <cell r="B1185" t="str">
            <v>Utilidad Inversion Empresas Relacionadas</v>
          </cell>
          <cell r="C1185" t="str">
            <v>UTILIDAD INTERCOM SA</v>
          </cell>
          <cell r="D1185" t="str">
            <v>8161701</v>
          </cell>
          <cell r="E1185">
            <v>61549213</v>
          </cell>
          <cell r="F1185">
            <v>33546729</v>
          </cell>
          <cell r="G1185">
            <v>0</v>
          </cell>
          <cell r="H1185">
            <v>0</v>
          </cell>
          <cell r="I1185">
            <v>0</v>
          </cell>
          <cell r="J1185">
            <v>0</v>
          </cell>
          <cell r="K1185">
            <v>0</v>
          </cell>
          <cell r="L1185">
            <v>0</v>
          </cell>
          <cell r="M1185">
            <v>0</v>
          </cell>
          <cell r="N1185">
            <v>0</v>
          </cell>
          <cell r="O1185">
            <v>0</v>
          </cell>
          <cell r="P1185">
            <v>0</v>
          </cell>
          <cell r="Q1185">
            <v>0</v>
          </cell>
          <cell r="R1185">
            <v>0</v>
          </cell>
          <cell r="S1185">
            <v>0</v>
          </cell>
          <cell r="T1185">
            <v>0</v>
          </cell>
          <cell r="U1185">
            <v>0</v>
          </cell>
          <cell r="V1185">
            <v>0</v>
          </cell>
          <cell r="W1185">
            <v>0</v>
          </cell>
          <cell r="X1185">
            <v>0</v>
          </cell>
          <cell r="Y1185">
            <v>0</v>
          </cell>
          <cell r="Z1185">
            <v>0</v>
          </cell>
          <cell r="AA1185">
            <v>0</v>
          </cell>
          <cell r="AB1185">
            <v>0</v>
          </cell>
          <cell r="AC1185">
            <v>0</v>
          </cell>
          <cell r="AD1185">
            <v>0</v>
          </cell>
          <cell r="AE1185">
            <v>0</v>
          </cell>
          <cell r="AF1185">
            <v>0</v>
          </cell>
          <cell r="AG1185">
            <v>0</v>
          </cell>
          <cell r="AH1185">
            <v>0</v>
          </cell>
          <cell r="AI1185">
            <v>0</v>
          </cell>
          <cell r="AJ1185">
            <v>0</v>
          </cell>
          <cell r="AK1185">
            <v>0</v>
          </cell>
          <cell r="AL1185">
            <v>0</v>
          </cell>
          <cell r="AM1185">
            <v>0</v>
          </cell>
          <cell r="AN1185">
            <v>0</v>
          </cell>
          <cell r="AO1185">
            <v>140653904</v>
          </cell>
          <cell r="AP1185">
            <v>-60846554</v>
          </cell>
          <cell r="AQ1185">
            <v>257865806</v>
          </cell>
          <cell r="AR1185">
            <v>99481408</v>
          </cell>
          <cell r="AS1185">
            <v>516431404</v>
          </cell>
          <cell r="AT1185">
            <v>187424024</v>
          </cell>
          <cell r="AU1185">
            <v>-117489066</v>
          </cell>
          <cell r="AV1185">
            <v>49213246</v>
          </cell>
          <cell r="AW1185">
            <v>13310072</v>
          </cell>
          <cell r="AX1185">
            <v>75702874</v>
          </cell>
          <cell r="AY1185">
            <v>97013640</v>
          </cell>
          <cell r="AZ1185">
            <v>-146842620</v>
          </cell>
          <cell r="BA1185" t="str">
            <v>INVER</v>
          </cell>
        </row>
        <row r="1186">
          <cell r="A1186" t="str">
            <v>300</v>
          </cell>
          <cell r="B1186" t="str">
            <v>Utilidad Inversion Empresas Relacionadas</v>
          </cell>
          <cell r="C1186" t="str">
            <v>UTILIDAD INV. COMUN</v>
          </cell>
          <cell r="D1186" t="str">
            <v>8167201</v>
          </cell>
          <cell r="E1186">
            <v>0</v>
          </cell>
          <cell r="F1186">
            <v>0</v>
          </cell>
          <cell r="G1186">
            <v>0</v>
          </cell>
          <cell r="H1186">
            <v>0</v>
          </cell>
          <cell r="I1186">
            <v>0</v>
          </cell>
          <cell r="J1186">
            <v>0</v>
          </cell>
          <cell r="K1186">
            <v>0</v>
          </cell>
          <cell r="L1186">
            <v>0</v>
          </cell>
          <cell r="M1186">
            <v>0</v>
          </cell>
          <cell r="N1186">
            <v>0</v>
          </cell>
          <cell r="O1186">
            <v>0</v>
          </cell>
          <cell r="P1186">
            <v>0</v>
          </cell>
          <cell r="Q1186">
            <v>0</v>
          </cell>
          <cell r="R1186">
            <v>0</v>
          </cell>
          <cell r="S1186">
            <v>0</v>
          </cell>
          <cell r="T1186">
            <v>0</v>
          </cell>
          <cell r="U1186">
            <v>0</v>
          </cell>
          <cell r="V1186">
            <v>0</v>
          </cell>
          <cell r="W1186">
            <v>0</v>
          </cell>
          <cell r="X1186">
            <v>0</v>
          </cell>
          <cell r="Y1186">
            <v>0</v>
          </cell>
          <cell r="Z1186">
            <v>0</v>
          </cell>
          <cell r="AA1186">
            <v>0</v>
          </cell>
          <cell r="AB1186">
            <v>0</v>
          </cell>
          <cell r="AC1186">
            <v>0</v>
          </cell>
          <cell r="AD1186">
            <v>0</v>
          </cell>
          <cell r="AE1186">
            <v>0</v>
          </cell>
          <cell r="AF1186">
            <v>0</v>
          </cell>
          <cell r="AG1186">
            <v>0</v>
          </cell>
          <cell r="AH1186">
            <v>0</v>
          </cell>
          <cell r="AI1186">
            <v>0</v>
          </cell>
          <cell r="AJ1186">
            <v>0</v>
          </cell>
          <cell r="AK1186">
            <v>0</v>
          </cell>
          <cell r="AL1186">
            <v>0</v>
          </cell>
          <cell r="AM1186">
            <v>0</v>
          </cell>
          <cell r="AN1186">
            <v>0</v>
          </cell>
          <cell r="AO1186">
            <v>0</v>
          </cell>
          <cell r="AP1186">
            <v>98696662</v>
          </cell>
          <cell r="AQ1186">
            <v>55102366</v>
          </cell>
          <cell r="AR1186">
            <v>-24304656</v>
          </cell>
          <cell r="AS1186">
            <v>-99892930</v>
          </cell>
          <cell r="AT1186">
            <v>-29601442</v>
          </cell>
          <cell r="AU1186">
            <v>0</v>
          </cell>
          <cell r="AV1186">
            <v>0</v>
          </cell>
          <cell r="AW1186">
            <v>0</v>
          </cell>
          <cell r="AX1186">
            <v>0</v>
          </cell>
          <cell r="AY1186">
            <v>0</v>
          </cell>
          <cell r="AZ1186">
            <v>0</v>
          </cell>
          <cell r="BA1186" t="str">
            <v>TEMPR</v>
          </cell>
        </row>
        <row r="1187">
          <cell r="A1187" t="str">
            <v>300</v>
          </cell>
          <cell r="B1187" t="str">
            <v>Utilidad Inversion Empresas Relacionadas</v>
          </cell>
          <cell r="C1187" t="str">
            <v>UTILIDAD INV. T.NEGOCIOS</v>
          </cell>
          <cell r="D1187" t="str">
            <v>8167101</v>
          </cell>
          <cell r="E1187">
            <v>0</v>
          </cell>
          <cell r="F1187">
            <v>0</v>
          </cell>
          <cell r="G1187">
            <v>0</v>
          </cell>
          <cell r="H1187">
            <v>0</v>
          </cell>
          <cell r="I1187">
            <v>0</v>
          </cell>
          <cell r="J1187">
            <v>0</v>
          </cell>
          <cell r="K1187">
            <v>0</v>
          </cell>
          <cell r="L1187">
            <v>0</v>
          </cell>
          <cell r="M1187">
            <v>0</v>
          </cell>
          <cell r="N1187">
            <v>0</v>
          </cell>
          <cell r="O1187">
            <v>0</v>
          </cell>
          <cell r="P1187">
            <v>0</v>
          </cell>
          <cell r="Q1187">
            <v>0</v>
          </cell>
          <cell r="R1187">
            <v>0</v>
          </cell>
          <cell r="S1187">
            <v>0</v>
          </cell>
          <cell r="T1187">
            <v>0</v>
          </cell>
          <cell r="U1187">
            <v>0</v>
          </cell>
          <cell r="V1187">
            <v>0</v>
          </cell>
          <cell r="W1187">
            <v>0</v>
          </cell>
          <cell r="X1187">
            <v>0</v>
          </cell>
          <cell r="Y1187">
            <v>0</v>
          </cell>
          <cell r="Z1187">
            <v>0</v>
          </cell>
          <cell r="AA1187">
            <v>0</v>
          </cell>
          <cell r="AB1187">
            <v>0</v>
          </cell>
          <cell r="AC1187">
            <v>0</v>
          </cell>
          <cell r="AD1187">
            <v>0</v>
          </cell>
          <cell r="AE1187">
            <v>0</v>
          </cell>
          <cell r="AF1187">
            <v>0</v>
          </cell>
          <cell r="AG1187">
            <v>0</v>
          </cell>
          <cell r="AH1187">
            <v>0</v>
          </cell>
          <cell r="AI1187">
            <v>0</v>
          </cell>
          <cell r="AJ1187">
            <v>0</v>
          </cell>
          <cell r="AK1187">
            <v>0</v>
          </cell>
          <cell r="AL1187">
            <v>0</v>
          </cell>
          <cell r="AM1187">
            <v>0</v>
          </cell>
          <cell r="AN1187">
            <v>0</v>
          </cell>
          <cell r="AO1187">
            <v>235149296</v>
          </cell>
          <cell r="AP1187">
            <v>63460050</v>
          </cell>
          <cell r="AQ1187">
            <v>448363190</v>
          </cell>
          <cell r="AR1187">
            <v>307660062</v>
          </cell>
          <cell r="AS1187">
            <v>489801312</v>
          </cell>
          <cell r="AT1187">
            <v>1438128736</v>
          </cell>
          <cell r="AU1187">
            <v>638551106</v>
          </cell>
          <cell r="AV1187">
            <v>686102538</v>
          </cell>
          <cell r="AW1187">
            <v>481314388</v>
          </cell>
          <cell r="AX1187">
            <v>327208584</v>
          </cell>
          <cell r="AY1187">
            <v>1432631462</v>
          </cell>
          <cell r="AZ1187">
            <v>-6548370724</v>
          </cell>
          <cell r="BA1187" t="str">
            <v>TEMPR</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versoCon"/>
      <sheetName val="ReversoCon"/>
      <sheetName val="Instrucciones"/>
      <sheetName val="Registrar F.22 AT.2013"/>
      <sheetName val="Registrar F.22 AT.2012"/>
      <sheetName val="Registrar DDJJ 1872"/>
      <sheetName val="1846 Res.Balance"/>
      <sheetName val="1846 Base Imponible"/>
      <sheetName val="Datos 1847"/>
      <sheetName val="Hoja de Trabajo"/>
      <sheetName val="Anexo HT Corr.Mon."/>
      <sheetName val="Comprobacion Analitica"/>
      <sheetName val="Factor Corr.Mon."/>
      <sheetName val="Anexo 1 AT.2013"/>
      <sheetName val="Anexo 2 AT.2013"/>
      <sheetName val="F1846 (AT.2013)"/>
      <sheetName val="F1847 (AT.2013)"/>
      <sheetName val="F1872 (AT.2013)"/>
      <sheetName val="Anexo (AT.2011)"/>
      <sheetName val="Anexo 2 (AT.2011)"/>
    </sheetNames>
    <sheetDataSet>
      <sheetData sheetId="0"/>
      <sheetData sheetId="1"/>
      <sheetData sheetId="2"/>
      <sheetData sheetId="3">
        <row r="2">
          <cell r="A2">
            <v>1</v>
          </cell>
          <cell r="B2" t="str">
            <v xml:space="preserve"> </v>
          </cell>
        </row>
        <row r="3">
          <cell r="A3">
            <v>2</v>
          </cell>
          <cell r="B3" t="str">
            <v xml:space="preserve"> </v>
          </cell>
        </row>
        <row r="4">
          <cell r="A4">
            <v>5</v>
          </cell>
          <cell r="B4" t="str">
            <v xml:space="preserve"> </v>
          </cell>
        </row>
        <row r="5">
          <cell r="A5">
            <v>6</v>
          </cell>
          <cell r="B5" t="str">
            <v xml:space="preserve"> </v>
          </cell>
        </row>
        <row r="6">
          <cell r="A6">
            <v>9</v>
          </cell>
          <cell r="B6" t="str">
            <v xml:space="preserve"> </v>
          </cell>
        </row>
        <row r="7">
          <cell r="A7">
            <v>8</v>
          </cell>
          <cell r="B7" t="str">
            <v xml:space="preserve"> </v>
          </cell>
        </row>
        <row r="8">
          <cell r="A8">
            <v>7</v>
          </cell>
          <cell r="B8" t="str">
            <v xml:space="preserve"> </v>
          </cell>
        </row>
        <row r="9">
          <cell r="A9">
            <v>3</v>
          </cell>
          <cell r="B9" t="str">
            <v xml:space="preserve"> </v>
          </cell>
        </row>
        <row r="10">
          <cell r="A10">
            <v>0</v>
          </cell>
          <cell r="B10" t="str">
            <v xml:space="preserve"> </v>
          </cell>
        </row>
        <row r="11">
          <cell r="A11">
            <v>0</v>
          </cell>
          <cell r="B11" t="str">
            <v xml:space="preserve"> </v>
          </cell>
        </row>
        <row r="12">
          <cell r="A12">
            <v>0</v>
          </cell>
          <cell r="B12">
            <v>0</v>
          </cell>
        </row>
        <row r="13">
          <cell r="A13">
            <v>0</v>
          </cell>
          <cell r="B13">
            <v>0</v>
          </cell>
        </row>
        <row r="14">
          <cell r="A14">
            <v>0</v>
          </cell>
          <cell r="B14">
            <v>0</v>
          </cell>
        </row>
        <row r="15">
          <cell r="A15">
            <v>0</v>
          </cell>
          <cell r="B15">
            <v>0</v>
          </cell>
        </row>
        <row r="16">
          <cell r="A16">
            <v>0</v>
          </cell>
          <cell r="B16">
            <v>0</v>
          </cell>
        </row>
        <row r="17">
          <cell r="A17">
            <v>0</v>
          </cell>
          <cell r="B17">
            <v>0</v>
          </cell>
        </row>
        <row r="18">
          <cell r="A18">
            <v>0</v>
          </cell>
          <cell r="B18">
            <v>0</v>
          </cell>
        </row>
        <row r="19">
          <cell r="A19">
            <v>0</v>
          </cell>
          <cell r="B19">
            <v>0</v>
          </cell>
        </row>
        <row r="20">
          <cell r="A20">
            <v>0</v>
          </cell>
          <cell r="B20">
            <v>0</v>
          </cell>
        </row>
        <row r="21">
          <cell r="A21">
            <v>0</v>
          </cell>
          <cell r="B21">
            <v>0</v>
          </cell>
        </row>
        <row r="22">
          <cell r="A22">
            <v>0</v>
          </cell>
          <cell r="B22">
            <v>0</v>
          </cell>
        </row>
        <row r="23">
          <cell r="A23">
            <v>0</v>
          </cell>
          <cell r="B23">
            <v>0</v>
          </cell>
        </row>
        <row r="24">
          <cell r="A24">
            <v>0</v>
          </cell>
          <cell r="B24">
            <v>0</v>
          </cell>
        </row>
        <row r="25">
          <cell r="A25">
            <v>0</v>
          </cell>
          <cell r="B25">
            <v>0</v>
          </cell>
        </row>
        <row r="26">
          <cell r="A26">
            <v>0</v>
          </cell>
          <cell r="B26">
            <v>0</v>
          </cell>
        </row>
        <row r="27">
          <cell r="A27">
            <v>0</v>
          </cell>
          <cell r="B27">
            <v>0</v>
          </cell>
        </row>
        <row r="28">
          <cell r="A28">
            <v>0</v>
          </cell>
          <cell r="B28">
            <v>0</v>
          </cell>
        </row>
        <row r="29">
          <cell r="A29">
            <v>0</v>
          </cell>
          <cell r="B29">
            <v>0</v>
          </cell>
        </row>
        <row r="30">
          <cell r="A30">
            <v>0</v>
          </cell>
          <cell r="B30">
            <v>0</v>
          </cell>
        </row>
        <row r="31">
          <cell r="A31">
            <v>0</v>
          </cell>
          <cell r="B31">
            <v>0</v>
          </cell>
        </row>
        <row r="32">
          <cell r="A32">
            <v>0</v>
          </cell>
          <cell r="B32">
            <v>0</v>
          </cell>
        </row>
        <row r="33">
          <cell r="A33">
            <v>0</v>
          </cell>
          <cell r="B33">
            <v>0</v>
          </cell>
        </row>
        <row r="34">
          <cell r="A34">
            <v>0</v>
          </cell>
          <cell r="B34">
            <v>0</v>
          </cell>
        </row>
        <row r="35">
          <cell r="A35">
            <v>0</v>
          </cell>
          <cell r="B35">
            <v>0</v>
          </cell>
        </row>
        <row r="36">
          <cell r="A36">
            <v>0</v>
          </cell>
          <cell r="B36">
            <v>0</v>
          </cell>
        </row>
        <row r="37">
          <cell r="A37">
            <v>0</v>
          </cell>
          <cell r="B37">
            <v>0</v>
          </cell>
        </row>
        <row r="38">
          <cell r="A38">
            <v>0</v>
          </cell>
          <cell r="B38">
            <v>0</v>
          </cell>
        </row>
        <row r="39">
          <cell r="A39">
            <v>0</v>
          </cell>
          <cell r="B39">
            <v>0</v>
          </cell>
        </row>
        <row r="40">
          <cell r="A40">
            <v>0</v>
          </cell>
          <cell r="B40">
            <v>0</v>
          </cell>
        </row>
        <row r="41">
          <cell r="A41">
            <v>0</v>
          </cell>
          <cell r="B41">
            <v>0</v>
          </cell>
        </row>
        <row r="42">
          <cell r="A42">
            <v>0</v>
          </cell>
          <cell r="B42">
            <v>0</v>
          </cell>
        </row>
        <row r="43">
          <cell r="A43">
            <v>0</v>
          </cell>
          <cell r="B43">
            <v>0</v>
          </cell>
        </row>
        <row r="44">
          <cell r="A44">
            <v>0</v>
          </cell>
          <cell r="B44">
            <v>0</v>
          </cell>
        </row>
        <row r="45">
          <cell r="A45">
            <v>0</v>
          </cell>
          <cell r="B45">
            <v>0</v>
          </cell>
        </row>
        <row r="46">
          <cell r="A46">
            <v>0</v>
          </cell>
          <cell r="B46">
            <v>0</v>
          </cell>
        </row>
        <row r="47">
          <cell r="A47">
            <v>0</v>
          </cell>
          <cell r="B47">
            <v>0</v>
          </cell>
        </row>
        <row r="48">
          <cell r="A48">
            <v>0</v>
          </cell>
          <cell r="B48">
            <v>0</v>
          </cell>
        </row>
        <row r="49">
          <cell r="A49">
            <v>0</v>
          </cell>
          <cell r="B49">
            <v>0</v>
          </cell>
        </row>
        <row r="50">
          <cell r="A50">
            <v>0</v>
          </cell>
          <cell r="B50">
            <v>0</v>
          </cell>
        </row>
        <row r="51">
          <cell r="A51">
            <v>0</v>
          </cell>
          <cell r="B51">
            <v>0</v>
          </cell>
        </row>
        <row r="52">
          <cell r="A52">
            <v>0</v>
          </cell>
          <cell r="B52">
            <v>0</v>
          </cell>
        </row>
        <row r="53">
          <cell r="A53">
            <v>0</v>
          </cell>
          <cell r="B53">
            <v>0</v>
          </cell>
        </row>
        <row r="54">
          <cell r="A54">
            <v>0</v>
          </cell>
          <cell r="B54">
            <v>0</v>
          </cell>
        </row>
        <row r="55">
          <cell r="A55">
            <v>0</v>
          </cell>
          <cell r="B55">
            <v>0</v>
          </cell>
        </row>
        <row r="56">
          <cell r="A56">
            <v>0</v>
          </cell>
          <cell r="B56">
            <v>0</v>
          </cell>
        </row>
        <row r="57">
          <cell r="A57">
            <v>0</v>
          </cell>
          <cell r="B57">
            <v>0</v>
          </cell>
        </row>
        <row r="58">
          <cell r="A58">
            <v>0</v>
          </cell>
          <cell r="B58">
            <v>0</v>
          </cell>
        </row>
        <row r="59">
          <cell r="A59">
            <v>0</v>
          </cell>
          <cell r="B59">
            <v>0</v>
          </cell>
        </row>
        <row r="60">
          <cell r="A60">
            <v>0</v>
          </cell>
          <cell r="B60">
            <v>0</v>
          </cell>
        </row>
        <row r="61">
          <cell r="A61">
            <v>0</v>
          </cell>
          <cell r="B61">
            <v>0</v>
          </cell>
        </row>
        <row r="62">
          <cell r="A62">
            <v>0</v>
          </cell>
          <cell r="B62">
            <v>0</v>
          </cell>
        </row>
        <row r="63">
          <cell r="A63">
            <v>0</v>
          </cell>
          <cell r="B63">
            <v>0</v>
          </cell>
        </row>
        <row r="64">
          <cell r="A64">
            <v>0</v>
          </cell>
          <cell r="B64">
            <v>0</v>
          </cell>
        </row>
        <row r="65">
          <cell r="A65">
            <v>0</v>
          </cell>
          <cell r="B65">
            <v>0</v>
          </cell>
        </row>
        <row r="66">
          <cell r="A66">
            <v>0</v>
          </cell>
          <cell r="B66">
            <v>0</v>
          </cell>
        </row>
        <row r="67">
          <cell r="A67">
            <v>0</v>
          </cell>
          <cell r="B67">
            <v>0</v>
          </cell>
        </row>
        <row r="68">
          <cell r="A68">
            <v>0</v>
          </cell>
          <cell r="B68">
            <v>0</v>
          </cell>
        </row>
        <row r="69">
          <cell r="A69">
            <v>0</v>
          </cell>
          <cell r="B69">
            <v>0</v>
          </cell>
        </row>
        <row r="70">
          <cell r="A70">
            <v>0</v>
          </cell>
          <cell r="B70">
            <v>0</v>
          </cell>
        </row>
        <row r="71">
          <cell r="A71">
            <v>0</v>
          </cell>
          <cell r="B71">
            <v>0</v>
          </cell>
        </row>
        <row r="72">
          <cell r="A72">
            <v>0</v>
          </cell>
          <cell r="B72">
            <v>0</v>
          </cell>
        </row>
        <row r="73">
          <cell r="A73">
            <v>0</v>
          </cell>
          <cell r="B73">
            <v>0</v>
          </cell>
        </row>
        <row r="74">
          <cell r="A74">
            <v>0</v>
          </cell>
          <cell r="B74">
            <v>0</v>
          </cell>
        </row>
        <row r="75">
          <cell r="A75">
            <v>0</v>
          </cell>
          <cell r="B75">
            <v>0</v>
          </cell>
        </row>
        <row r="76">
          <cell r="A76">
            <v>0</v>
          </cell>
          <cell r="B76">
            <v>0</v>
          </cell>
        </row>
        <row r="77">
          <cell r="A77">
            <v>0</v>
          </cell>
          <cell r="B77">
            <v>0</v>
          </cell>
        </row>
        <row r="78">
          <cell r="A78">
            <v>0</v>
          </cell>
          <cell r="B78">
            <v>0</v>
          </cell>
        </row>
        <row r="79">
          <cell r="A79">
            <v>0</v>
          </cell>
          <cell r="B79">
            <v>0</v>
          </cell>
        </row>
        <row r="80">
          <cell r="A80">
            <v>0</v>
          </cell>
          <cell r="B80">
            <v>0</v>
          </cell>
        </row>
        <row r="81">
          <cell r="A81">
            <v>0</v>
          </cell>
          <cell r="B81">
            <v>0</v>
          </cell>
        </row>
        <row r="82">
          <cell r="A82">
            <v>0</v>
          </cell>
          <cell r="B82">
            <v>0</v>
          </cell>
        </row>
        <row r="83">
          <cell r="A83">
            <v>0</v>
          </cell>
          <cell r="B83">
            <v>0</v>
          </cell>
        </row>
        <row r="84">
          <cell r="A84">
            <v>0</v>
          </cell>
          <cell r="B84">
            <v>0</v>
          </cell>
        </row>
        <row r="85">
          <cell r="A85">
            <v>0</v>
          </cell>
          <cell r="B85">
            <v>0</v>
          </cell>
        </row>
        <row r="86">
          <cell r="A86">
            <v>0</v>
          </cell>
          <cell r="B86">
            <v>0</v>
          </cell>
        </row>
        <row r="87">
          <cell r="A87">
            <v>0</v>
          </cell>
          <cell r="B87">
            <v>0</v>
          </cell>
        </row>
        <row r="88">
          <cell r="A88">
            <v>0</v>
          </cell>
          <cell r="B88">
            <v>0</v>
          </cell>
        </row>
        <row r="89">
          <cell r="A89">
            <v>0</v>
          </cell>
          <cell r="B89">
            <v>0</v>
          </cell>
        </row>
        <row r="90">
          <cell r="A90">
            <v>0</v>
          </cell>
          <cell r="B90">
            <v>0</v>
          </cell>
        </row>
        <row r="91">
          <cell r="A91">
            <v>0</v>
          </cell>
          <cell r="B91">
            <v>0</v>
          </cell>
        </row>
        <row r="92">
          <cell r="A92">
            <v>0</v>
          </cell>
          <cell r="B92">
            <v>0</v>
          </cell>
        </row>
        <row r="93">
          <cell r="A93">
            <v>0</v>
          </cell>
          <cell r="B93">
            <v>0</v>
          </cell>
        </row>
        <row r="94">
          <cell r="A94">
            <v>0</v>
          </cell>
          <cell r="B94">
            <v>0</v>
          </cell>
        </row>
        <row r="95">
          <cell r="A95">
            <v>0</v>
          </cell>
          <cell r="B95">
            <v>0</v>
          </cell>
        </row>
        <row r="96">
          <cell r="A96">
            <v>0</v>
          </cell>
          <cell r="B96">
            <v>0</v>
          </cell>
        </row>
        <row r="97">
          <cell r="A97">
            <v>0</v>
          </cell>
          <cell r="B97">
            <v>0</v>
          </cell>
        </row>
        <row r="98">
          <cell r="A98">
            <v>0</v>
          </cell>
          <cell r="B98">
            <v>0</v>
          </cell>
        </row>
        <row r="99">
          <cell r="A99">
            <v>0</v>
          </cell>
          <cell r="B99">
            <v>0</v>
          </cell>
        </row>
        <row r="100">
          <cell r="A100">
            <v>0</v>
          </cell>
          <cell r="B100">
            <v>0</v>
          </cell>
        </row>
        <row r="101">
          <cell r="A101">
            <v>0</v>
          </cell>
          <cell r="B101">
            <v>0</v>
          </cell>
        </row>
        <row r="102">
          <cell r="A102">
            <v>0</v>
          </cell>
          <cell r="B102">
            <v>0</v>
          </cell>
        </row>
        <row r="103">
          <cell r="A103">
            <v>0</v>
          </cell>
          <cell r="B103">
            <v>0</v>
          </cell>
        </row>
        <row r="104">
          <cell r="A104">
            <v>0</v>
          </cell>
          <cell r="B104">
            <v>0</v>
          </cell>
        </row>
        <row r="105">
          <cell r="A105">
            <v>0</v>
          </cell>
          <cell r="B105">
            <v>0</v>
          </cell>
        </row>
        <row r="106">
          <cell r="A106">
            <v>0</v>
          </cell>
          <cell r="B106">
            <v>0</v>
          </cell>
        </row>
        <row r="107">
          <cell r="A107">
            <v>0</v>
          </cell>
          <cell r="B107">
            <v>0</v>
          </cell>
        </row>
        <row r="108">
          <cell r="A108">
            <v>0</v>
          </cell>
          <cell r="B108">
            <v>0</v>
          </cell>
        </row>
        <row r="109">
          <cell r="A109">
            <v>0</v>
          </cell>
          <cell r="B109">
            <v>0</v>
          </cell>
        </row>
        <row r="110">
          <cell r="A110">
            <v>0</v>
          </cell>
          <cell r="B110">
            <v>0</v>
          </cell>
        </row>
        <row r="111">
          <cell r="A111">
            <v>0</v>
          </cell>
          <cell r="B111">
            <v>0</v>
          </cell>
        </row>
        <row r="112">
          <cell r="A112">
            <v>0</v>
          </cell>
          <cell r="B112">
            <v>0</v>
          </cell>
        </row>
        <row r="113">
          <cell r="A113">
            <v>0</v>
          </cell>
          <cell r="B113">
            <v>0</v>
          </cell>
        </row>
        <row r="114">
          <cell r="A114">
            <v>0</v>
          </cell>
          <cell r="B114">
            <v>0</v>
          </cell>
        </row>
        <row r="115">
          <cell r="A115">
            <v>0</v>
          </cell>
          <cell r="B115">
            <v>0</v>
          </cell>
        </row>
        <row r="116">
          <cell r="A116">
            <v>0</v>
          </cell>
          <cell r="B116">
            <v>0</v>
          </cell>
        </row>
        <row r="117">
          <cell r="A117">
            <v>0</v>
          </cell>
          <cell r="B117">
            <v>0</v>
          </cell>
        </row>
        <row r="118">
          <cell r="A118">
            <v>0</v>
          </cell>
          <cell r="B118">
            <v>0</v>
          </cell>
        </row>
        <row r="119">
          <cell r="A119">
            <v>0</v>
          </cell>
          <cell r="B119">
            <v>0</v>
          </cell>
        </row>
        <row r="120">
          <cell r="A120">
            <v>0</v>
          </cell>
          <cell r="B120">
            <v>0</v>
          </cell>
        </row>
        <row r="121">
          <cell r="A121">
            <v>0</v>
          </cell>
          <cell r="B121">
            <v>0</v>
          </cell>
        </row>
        <row r="122">
          <cell r="A122">
            <v>0</v>
          </cell>
          <cell r="B122">
            <v>0</v>
          </cell>
        </row>
        <row r="123">
          <cell r="A123">
            <v>0</v>
          </cell>
          <cell r="B123">
            <v>0</v>
          </cell>
        </row>
        <row r="124">
          <cell r="A124">
            <v>0</v>
          </cell>
          <cell r="B124">
            <v>0</v>
          </cell>
        </row>
        <row r="125">
          <cell r="A125">
            <v>0</v>
          </cell>
          <cell r="B125">
            <v>0</v>
          </cell>
        </row>
        <row r="126">
          <cell r="A126">
            <v>0</v>
          </cell>
          <cell r="B126">
            <v>0</v>
          </cell>
        </row>
        <row r="127">
          <cell r="A127">
            <v>0</v>
          </cell>
          <cell r="B127">
            <v>0</v>
          </cell>
        </row>
        <row r="128">
          <cell r="A128">
            <v>0</v>
          </cell>
          <cell r="B128">
            <v>0</v>
          </cell>
        </row>
        <row r="129">
          <cell r="A129">
            <v>0</v>
          </cell>
          <cell r="B129">
            <v>0</v>
          </cell>
        </row>
        <row r="130">
          <cell r="A130">
            <v>0</v>
          </cell>
          <cell r="B130">
            <v>0</v>
          </cell>
        </row>
        <row r="131">
          <cell r="A131">
            <v>0</v>
          </cell>
          <cell r="B131">
            <v>0</v>
          </cell>
        </row>
        <row r="132">
          <cell r="A132">
            <v>0</v>
          </cell>
          <cell r="B132">
            <v>0</v>
          </cell>
        </row>
        <row r="133">
          <cell r="A133">
            <v>0</v>
          </cell>
          <cell r="B133">
            <v>0</v>
          </cell>
        </row>
        <row r="134">
          <cell r="A134">
            <v>0</v>
          </cell>
          <cell r="B134">
            <v>0</v>
          </cell>
        </row>
        <row r="135">
          <cell r="A135">
            <v>0</v>
          </cell>
          <cell r="B135">
            <v>0</v>
          </cell>
        </row>
        <row r="136">
          <cell r="A136">
            <v>0</v>
          </cell>
          <cell r="B136">
            <v>0</v>
          </cell>
        </row>
        <row r="137">
          <cell r="A137">
            <v>0</v>
          </cell>
          <cell r="B137">
            <v>0</v>
          </cell>
        </row>
        <row r="138">
          <cell r="A138">
            <v>0</v>
          </cell>
          <cell r="B138">
            <v>0</v>
          </cell>
        </row>
        <row r="139">
          <cell r="A139">
            <v>0</v>
          </cell>
          <cell r="B139">
            <v>0</v>
          </cell>
        </row>
        <row r="140">
          <cell r="A140">
            <v>0</v>
          </cell>
          <cell r="B140">
            <v>0</v>
          </cell>
        </row>
        <row r="141">
          <cell r="A141">
            <v>0</v>
          </cell>
          <cell r="B141">
            <v>0</v>
          </cell>
        </row>
        <row r="142">
          <cell r="A142">
            <v>0</v>
          </cell>
          <cell r="B142">
            <v>0</v>
          </cell>
        </row>
        <row r="143">
          <cell r="A143">
            <v>0</v>
          </cell>
          <cell r="B143">
            <v>0</v>
          </cell>
        </row>
        <row r="144">
          <cell r="A144">
            <v>0</v>
          </cell>
          <cell r="B144">
            <v>0</v>
          </cell>
        </row>
        <row r="145">
          <cell r="A145">
            <v>0</v>
          </cell>
          <cell r="B145">
            <v>0</v>
          </cell>
        </row>
        <row r="146">
          <cell r="A146">
            <v>0</v>
          </cell>
          <cell r="B146">
            <v>0</v>
          </cell>
        </row>
        <row r="147">
          <cell r="A147">
            <v>0</v>
          </cell>
          <cell r="B147">
            <v>0</v>
          </cell>
        </row>
        <row r="148">
          <cell r="A148">
            <v>0</v>
          </cell>
          <cell r="B148">
            <v>0</v>
          </cell>
        </row>
        <row r="149">
          <cell r="A149">
            <v>0</v>
          </cell>
          <cell r="B149">
            <v>0</v>
          </cell>
        </row>
        <row r="150">
          <cell r="A150">
            <v>0</v>
          </cell>
          <cell r="B150">
            <v>0</v>
          </cell>
        </row>
        <row r="151">
          <cell r="A151">
            <v>0</v>
          </cell>
          <cell r="B151">
            <v>0</v>
          </cell>
        </row>
        <row r="152">
          <cell r="A152">
            <v>0</v>
          </cell>
          <cell r="B152">
            <v>0</v>
          </cell>
        </row>
        <row r="153">
          <cell r="A153">
            <v>0</v>
          </cell>
          <cell r="B153">
            <v>0</v>
          </cell>
        </row>
        <row r="154">
          <cell r="A154">
            <v>0</v>
          </cell>
          <cell r="B154">
            <v>0</v>
          </cell>
        </row>
        <row r="155">
          <cell r="A155">
            <v>0</v>
          </cell>
          <cell r="B155">
            <v>0</v>
          </cell>
        </row>
        <row r="156">
          <cell r="A156">
            <v>0</v>
          </cell>
          <cell r="B156">
            <v>0</v>
          </cell>
        </row>
        <row r="157">
          <cell r="A157">
            <v>0</v>
          </cell>
          <cell r="B157">
            <v>0</v>
          </cell>
        </row>
        <row r="158">
          <cell r="A158">
            <v>0</v>
          </cell>
          <cell r="B158">
            <v>0</v>
          </cell>
        </row>
        <row r="159">
          <cell r="A159">
            <v>0</v>
          </cell>
          <cell r="B159">
            <v>0</v>
          </cell>
        </row>
        <row r="160">
          <cell r="A160">
            <v>0</v>
          </cell>
          <cell r="B160">
            <v>0</v>
          </cell>
        </row>
        <row r="161">
          <cell r="A161">
            <v>0</v>
          </cell>
          <cell r="B161">
            <v>0</v>
          </cell>
        </row>
        <row r="162">
          <cell r="A162">
            <v>0</v>
          </cell>
          <cell r="B162">
            <v>0</v>
          </cell>
        </row>
        <row r="163">
          <cell r="A163">
            <v>0</v>
          </cell>
          <cell r="B163">
            <v>0</v>
          </cell>
        </row>
        <row r="164">
          <cell r="A164">
            <v>0</v>
          </cell>
          <cell r="B164">
            <v>0</v>
          </cell>
        </row>
        <row r="165">
          <cell r="A165">
            <v>0</v>
          </cell>
          <cell r="B165">
            <v>0</v>
          </cell>
        </row>
        <row r="166">
          <cell r="A166">
            <v>0</v>
          </cell>
          <cell r="B166">
            <v>0</v>
          </cell>
        </row>
        <row r="167">
          <cell r="A167">
            <v>0</v>
          </cell>
          <cell r="B167">
            <v>0</v>
          </cell>
        </row>
        <row r="168">
          <cell r="A168">
            <v>0</v>
          </cell>
          <cell r="B168">
            <v>0</v>
          </cell>
        </row>
        <row r="169">
          <cell r="A169">
            <v>0</v>
          </cell>
          <cell r="B169">
            <v>0</v>
          </cell>
        </row>
        <row r="170">
          <cell r="A170">
            <v>0</v>
          </cell>
          <cell r="B170">
            <v>0</v>
          </cell>
        </row>
        <row r="171">
          <cell r="A171">
            <v>0</v>
          </cell>
          <cell r="B171">
            <v>0</v>
          </cell>
        </row>
        <row r="172">
          <cell r="A172">
            <v>0</v>
          </cell>
          <cell r="B172">
            <v>0</v>
          </cell>
        </row>
        <row r="173">
          <cell r="A173">
            <v>0</v>
          </cell>
          <cell r="B173">
            <v>0</v>
          </cell>
        </row>
        <row r="174">
          <cell r="A174">
            <v>0</v>
          </cell>
          <cell r="B174">
            <v>0</v>
          </cell>
        </row>
        <row r="175">
          <cell r="A175">
            <v>0</v>
          </cell>
          <cell r="B175">
            <v>0</v>
          </cell>
        </row>
        <row r="176">
          <cell r="A176">
            <v>0</v>
          </cell>
          <cell r="B176">
            <v>0</v>
          </cell>
        </row>
        <row r="177">
          <cell r="A177">
            <v>85</v>
          </cell>
          <cell r="B177">
            <v>0</v>
          </cell>
        </row>
        <row r="178">
          <cell r="A178">
            <v>86</v>
          </cell>
          <cell r="B178">
            <v>0</v>
          </cell>
        </row>
        <row r="179">
          <cell r="A179">
            <v>87</v>
          </cell>
          <cell r="B179">
            <v>0</v>
          </cell>
        </row>
        <row r="180">
          <cell r="A180">
            <v>90</v>
          </cell>
          <cell r="B180">
            <v>0</v>
          </cell>
        </row>
        <row r="181">
          <cell r="A181">
            <v>39</v>
          </cell>
          <cell r="B181">
            <v>0</v>
          </cell>
        </row>
        <row r="182">
          <cell r="A182">
            <v>91</v>
          </cell>
          <cell r="B182">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versoCon"/>
      <sheetName val="ReversoCon"/>
      <sheetName val="Registrar "/>
      <sheetName val="AnversoAud"/>
      <sheetName val="ReversoAud"/>
      <sheetName val="Hoja1"/>
      <sheetName val="RUT"/>
    </sheetNames>
    <sheetDataSet>
      <sheetData sheetId="0" refreshError="1"/>
      <sheetData sheetId="1" refreshError="1"/>
      <sheetData sheetId="2" refreshError="1">
        <row r="2">
          <cell r="A2">
            <v>1</v>
          </cell>
          <cell r="B2" t="str">
            <v xml:space="preserve"> </v>
          </cell>
        </row>
        <row r="3">
          <cell r="A3">
            <v>2</v>
          </cell>
          <cell r="B3" t="str">
            <v xml:space="preserve"> </v>
          </cell>
        </row>
        <row r="4">
          <cell r="A4">
            <v>5</v>
          </cell>
          <cell r="B4" t="str">
            <v xml:space="preserve"> </v>
          </cell>
        </row>
        <row r="5">
          <cell r="A5">
            <v>6</v>
          </cell>
          <cell r="B5" t="str">
            <v xml:space="preserve"> </v>
          </cell>
        </row>
        <row r="6">
          <cell r="A6">
            <v>9</v>
          </cell>
          <cell r="B6" t="str">
            <v xml:space="preserve"> </v>
          </cell>
        </row>
        <row r="7">
          <cell r="A7">
            <v>8</v>
          </cell>
          <cell r="B7" t="str">
            <v xml:space="preserve"> </v>
          </cell>
        </row>
        <row r="8">
          <cell r="A8">
            <v>7</v>
          </cell>
          <cell r="B8" t="str">
            <v xml:space="preserve"> </v>
          </cell>
        </row>
        <row r="9">
          <cell r="A9">
            <v>3</v>
          </cell>
          <cell r="B9" t="str">
            <v xml:space="preserve"> </v>
          </cell>
        </row>
        <row r="10">
          <cell r="A10">
            <v>0</v>
          </cell>
          <cell r="B10" t="str">
            <v xml:space="preserve"> </v>
          </cell>
        </row>
        <row r="11">
          <cell r="A11">
            <v>0</v>
          </cell>
          <cell r="B11" t="str">
            <v xml:space="preserve"> </v>
          </cell>
        </row>
        <row r="12">
          <cell r="A12">
            <v>0</v>
          </cell>
          <cell r="B12">
            <v>0</v>
          </cell>
        </row>
        <row r="13">
          <cell r="A13">
            <v>0</v>
          </cell>
          <cell r="B13">
            <v>0</v>
          </cell>
        </row>
        <row r="14">
          <cell r="A14">
            <v>0</v>
          </cell>
          <cell r="B14">
            <v>0</v>
          </cell>
        </row>
        <row r="15">
          <cell r="A15">
            <v>0</v>
          </cell>
          <cell r="B15">
            <v>0</v>
          </cell>
        </row>
        <row r="16">
          <cell r="A16">
            <v>0</v>
          </cell>
          <cell r="B16">
            <v>0</v>
          </cell>
        </row>
        <row r="17">
          <cell r="A17">
            <v>0</v>
          </cell>
          <cell r="B17">
            <v>0</v>
          </cell>
        </row>
        <row r="18">
          <cell r="A18">
            <v>0</v>
          </cell>
          <cell r="B18">
            <v>0</v>
          </cell>
        </row>
        <row r="19">
          <cell r="A19">
            <v>0</v>
          </cell>
          <cell r="B19">
            <v>0</v>
          </cell>
        </row>
        <row r="20">
          <cell r="A20">
            <v>0</v>
          </cell>
          <cell r="B20">
            <v>0</v>
          </cell>
        </row>
        <row r="21">
          <cell r="A21">
            <v>0</v>
          </cell>
          <cell r="B21">
            <v>0</v>
          </cell>
        </row>
        <row r="22">
          <cell r="A22">
            <v>0</v>
          </cell>
          <cell r="B22">
            <v>0</v>
          </cell>
        </row>
        <row r="23">
          <cell r="A23">
            <v>0</v>
          </cell>
          <cell r="B23">
            <v>0</v>
          </cell>
        </row>
        <row r="24">
          <cell r="A24">
            <v>0</v>
          </cell>
          <cell r="B24">
            <v>0</v>
          </cell>
        </row>
        <row r="25">
          <cell r="A25">
            <v>0</v>
          </cell>
          <cell r="B25">
            <v>0</v>
          </cell>
        </row>
        <row r="26">
          <cell r="A26">
            <v>0</v>
          </cell>
          <cell r="B26">
            <v>0</v>
          </cell>
        </row>
        <row r="27">
          <cell r="A27">
            <v>0</v>
          </cell>
          <cell r="B27">
            <v>0</v>
          </cell>
        </row>
        <row r="28">
          <cell r="A28">
            <v>0</v>
          </cell>
          <cell r="B28">
            <v>0</v>
          </cell>
        </row>
        <row r="29">
          <cell r="A29">
            <v>0</v>
          </cell>
          <cell r="B29">
            <v>0</v>
          </cell>
        </row>
        <row r="30">
          <cell r="A30">
            <v>0</v>
          </cell>
          <cell r="B30">
            <v>0</v>
          </cell>
        </row>
        <row r="31">
          <cell r="A31">
            <v>0</v>
          </cell>
          <cell r="B31">
            <v>0</v>
          </cell>
        </row>
        <row r="32">
          <cell r="A32">
            <v>0</v>
          </cell>
          <cell r="B32">
            <v>0</v>
          </cell>
        </row>
        <row r="33">
          <cell r="A33">
            <v>0</v>
          </cell>
          <cell r="B33">
            <v>0</v>
          </cell>
        </row>
        <row r="34">
          <cell r="A34">
            <v>0</v>
          </cell>
          <cell r="B34">
            <v>0</v>
          </cell>
        </row>
        <row r="35">
          <cell r="A35">
            <v>0</v>
          </cell>
          <cell r="B35">
            <v>0</v>
          </cell>
        </row>
        <row r="36">
          <cell r="A36">
            <v>0</v>
          </cell>
          <cell r="B36">
            <v>0</v>
          </cell>
        </row>
        <row r="37">
          <cell r="A37">
            <v>0</v>
          </cell>
          <cell r="B37">
            <v>0</v>
          </cell>
        </row>
        <row r="38">
          <cell r="A38">
            <v>0</v>
          </cell>
          <cell r="B38">
            <v>0</v>
          </cell>
        </row>
        <row r="39">
          <cell r="A39">
            <v>0</v>
          </cell>
          <cell r="B39">
            <v>0</v>
          </cell>
        </row>
        <row r="40">
          <cell r="A40">
            <v>0</v>
          </cell>
          <cell r="B40">
            <v>0</v>
          </cell>
        </row>
        <row r="41">
          <cell r="A41">
            <v>0</v>
          </cell>
          <cell r="B41">
            <v>0</v>
          </cell>
        </row>
        <row r="42">
          <cell r="A42">
            <v>0</v>
          </cell>
          <cell r="B42">
            <v>0</v>
          </cell>
        </row>
        <row r="43">
          <cell r="A43">
            <v>0</v>
          </cell>
          <cell r="B43">
            <v>0</v>
          </cell>
        </row>
        <row r="44">
          <cell r="A44">
            <v>0</v>
          </cell>
          <cell r="B44">
            <v>0</v>
          </cell>
        </row>
        <row r="45">
          <cell r="A45">
            <v>0</v>
          </cell>
          <cell r="B45">
            <v>0</v>
          </cell>
        </row>
        <row r="46">
          <cell r="A46">
            <v>0</v>
          </cell>
          <cell r="B46">
            <v>0</v>
          </cell>
        </row>
        <row r="47">
          <cell r="A47">
            <v>0</v>
          </cell>
          <cell r="B47">
            <v>0</v>
          </cell>
        </row>
        <row r="48">
          <cell r="A48">
            <v>0</v>
          </cell>
          <cell r="B48">
            <v>0</v>
          </cell>
        </row>
        <row r="49">
          <cell r="A49">
            <v>0</v>
          </cell>
          <cell r="B49">
            <v>0</v>
          </cell>
        </row>
        <row r="50">
          <cell r="A50">
            <v>0</v>
          </cell>
          <cell r="B50">
            <v>0</v>
          </cell>
        </row>
        <row r="51">
          <cell r="A51">
            <v>0</v>
          </cell>
          <cell r="B51">
            <v>0</v>
          </cell>
        </row>
        <row r="52">
          <cell r="A52">
            <v>0</v>
          </cell>
          <cell r="B52">
            <v>0</v>
          </cell>
        </row>
        <row r="53">
          <cell r="A53">
            <v>0</v>
          </cell>
          <cell r="B53">
            <v>0</v>
          </cell>
        </row>
        <row r="54">
          <cell r="A54">
            <v>0</v>
          </cell>
          <cell r="B54">
            <v>0</v>
          </cell>
        </row>
        <row r="55">
          <cell r="A55">
            <v>0</v>
          </cell>
          <cell r="B55">
            <v>0</v>
          </cell>
        </row>
        <row r="56">
          <cell r="A56">
            <v>0</v>
          </cell>
          <cell r="B56">
            <v>0</v>
          </cell>
        </row>
        <row r="57">
          <cell r="A57">
            <v>0</v>
          </cell>
          <cell r="B57">
            <v>0</v>
          </cell>
        </row>
        <row r="58">
          <cell r="A58">
            <v>0</v>
          </cell>
          <cell r="B58">
            <v>0</v>
          </cell>
        </row>
        <row r="59">
          <cell r="A59">
            <v>0</v>
          </cell>
          <cell r="B59">
            <v>0</v>
          </cell>
        </row>
        <row r="60">
          <cell r="A60">
            <v>0</v>
          </cell>
          <cell r="B60">
            <v>0</v>
          </cell>
        </row>
        <row r="61">
          <cell r="A61">
            <v>0</v>
          </cell>
          <cell r="B61">
            <v>0</v>
          </cell>
        </row>
        <row r="62">
          <cell r="A62">
            <v>0</v>
          </cell>
          <cell r="B62">
            <v>0</v>
          </cell>
        </row>
        <row r="63">
          <cell r="A63">
            <v>0</v>
          </cell>
          <cell r="B63">
            <v>0</v>
          </cell>
        </row>
        <row r="64">
          <cell r="A64">
            <v>0</v>
          </cell>
          <cell r="B64">
            <v>0</v>
          </cell>
        </row>
        <row r="65">
          <cell r="A65">
            <v>0</v>
          </cell>
          <cell r="B65">
            <v>0</v>
          </cell>
        </row>
        <row r="66">
          <cell r="A66">
            <v>0</v>
          </cell>
          <cell r="B66">
            <v>0</v>
          </cell>
        </row>
        <row r="67">
          <cell r="A67">
            <v>0</v>
          </cell>
          <cell r="B67">
            <v>0</v>
          </cell>
        </row>
        <row r="68">
          <cell r="A68">
            <v>0</v>
          </cell>
          <cell r="B68">
            <v>0</v>
          </cell>
        </row>
        <row r="69">
          <cell r="A69">
            <v>0</v>
          </cell>
          <cell r="B69">
            <v>0</v>
          </cell>
        </row>
        <row r="70">
          <cell r="A70">
            <v>0</v>
          </cell>
          <cell r="B70">
            <v>0</v>
          </cell>
        </row>
        <row r="71">
          <cell r="A71">
            <v>0</v>
          </cell>
          <cell r="B71">
            <v>0</v>
          </cell>
        </row>
        <row r="72">
          <cell r="A72">
            <v>0</v>
          </cell>
          <cell r="B72">
            <v>0</v>
          </cell>
        </row>
        <row r="73">
          <cell r="A73">
            <v>0</v>
          </cell>
          <cell r="B73">
            <v>0</v>
          </cell>
        </row>
        <row r="74">
          <cell r="A74">
            <v>0</v>
          </cell>
          <cell r="B74">
            <v>0</v>
          </cell>
        </row>
        <row r="75">
          <cell r="A75">
            <v>0</v>
          </cell>
          <cell r="B75">
            <v>0</v>
          </cell>
        </row>
        <row r="76">
          <cell r="A76">
            <v>0</v>
          </cell>
          <cell r="B76">
            <v>0</v>
          </cell>
        </row>
        <row r="77">
          <cell r="A77">
            <v>0</v>
          </cell>
          <cell r="B77">
            <v>0</v>
          </cell>
        </row>
        <row r="78">
          <cell r="A78">
            <v>0</v>
          </cell>
          <cell r="B78">
            <v>0</v>
          </cell>
        </row>
        <row r="79">
          <cell r="A79">
            <v>0</v>
          </cell>
          <cell r="B79">
            <v>0</v>
          </cell>
        </row>
        <row r="80">
          <cell r="A80">
            <v>0</v>
          </cell>
          <cell r="B80">
            <v>0</v>
          </cell>
        </row>
        <row r="81">
          <cell r="A81">
            <v>0</v>
          </cell>
          <cell r="B81">
            <v>0</v>
          </cell>
        </row>
        <row r="82">
          <cell r="A82">
            <v>0</v>
          </cell>
          <cell r="B82">
            <v>0</v>
          </cell>
        </row>
        <row r="83">
          <cell r="A83">
            <v>0</v>
          </cell>
          <cell r="B83">
            <v>0</v>
          </cell>
        </row>
        <row r="84">
          <cell r="A84">
            <v>0</v>
          </cell>
          <cell r="B84">
            <v>0</v>
          </cell>
        </row>
        <row r="85">
          <cell r="A85">
            <v>0</v>
          </cell>
          <cell r="B85">
            <v>0</v>
          </cell>
        </row>
        <row r="86">
          <cell r="A86">
            <v>0</v>
          </cell>
          <cell r="B86">
            <v>0</v>
          </cell>
        </row>
        <row r="87">
          <cell r="A87">
            <v>0</v>
          </cell>
          <cell r="B87">
            <v>0</v>
          </cell>
        </row>
        <row r="88">
          <cell r="A88">
            <v>0</v>
          </cell>
          <cell r="B88">
            <v>0</v>
          </cell>
        </row>
        <row r="89">
          <cell r="A89">
            <v>0</v>
          </cell>
          <cell r="B89">
            <v>0</v>
          </cell>
        </row>
        <row r="90">
          <cell r="A90">
            <v>0</v>
          </cell>
          <cell r="B90">
            <v>0</v>
          </cell>
        </row>
        <row r="91">
          <cell r="A91">
            <v>0</v>
          </cell>
          <cell r="B91">
            <v>0</v>
          </cell>
        </row>
        <row r="92">
          <cell r="A92">
            <v>0</v>
          </cell>
          <cell r="B92">
            <v>0</v>
          </cell>
        </row>
        <row r="93">
          <cell r="A93">
            <v>0</v>
          </cell>
          <cell r="B93">
            <v>0</v>
          </cell>
        </row>
        <row r="94">
          <cell r="A94">
            <v>0</v>
          </cell>
          <cell r="B94">
            <v>0</v>
          </cell>
        </row>
        <row r="95">
          <cell r="A95">
            <v>0</v>
          </cell>
          <cell r="B95">
            <v>0</v>
          </cell>
        </row>
        <row r="96">
          <cell r="A96">
            <v>0</v>
          </cell>
          <cell r="B96">
            <v>0</v>
          </cell>
        </row>
        <row r="97">
          <cell r="A97">
            <v>0</v>
          </cell>
          <cell r="B97">
            <v>0</v>
          </cell>
        </row>
        <row r="98">
          <cell r="A98">
            <v>0</v>
          </cell>
          <cell r="B98">
            <v>0</v>
          </cell>
        </row>
        <row r="99">
          <cell r="A99">
            <v>0</v>
          </cell>
          <cell r="B99">
            <v>0</v>
          </cell>
        </row>
        <row r="100">
          <cell r="A100">
            <v>0</v>
          </cell>
          <cell r="B100">
            <v>0</v>
          </cell>
        </row>
        <row r="101">
          <cell r="A101">
            <v>0</v>
          </cell>
          <cell r="B101">
            <v>0</v>
          </cell>
        </row>
        <row r="102">
          <cell r="A102">
            <v>0</v>
          </cell>
          <cell r="B102">
            <v>0</v>
          </cell>
        </row>
        <row r="103">
          <cell r="A103">
            <v>0</v>
          </cell>
          <cell r="B103">
            <v>0</v>
          </cell>
        </row>
        <row r="104">
          <cell r="A104">
            <v>0</v>
          </cell>
          <cell r="B104">
            <v>0</v>
          </cell>
        </row>
        <row r="105">
          <cell r="A105">
            <v>0</v>
          </cell>
          <cell r="B105">
            <v>0</v>
          </cell>
        </row>
        <row r="106">
          <cell r="A106">
            <v>0</v>
          </cell>
          <cell r="B106">
            <v>0</v>
          </cell>
        </row>
        <row r="107">
          <cell r="A107">
            <v>0</v>
          </cell>
          <cell r="B107">
            <v>0</v>
          </cell>
        </row>
        <row r="108">
          <cell r="A108">
            <v>0</v>
          </cell>
          <cell r="B108">
            <v>0</v>
          </cell>
        </row>
        <row r="109">
          <cell r="A109">
            <v>0</v>
          </cell>
          <cell r="B109">
            <v>0</v>
          </cell>
        </row>
        <row r="110">
          <cell r="A110">
            <v>0</v>
          </cell>
          <cell r="B110">
            <v>0</v>
          </cell>
        </row>
        <row r="111">
          <cell r="A111">
            <v>0</v>
          </cell>
          <cell r="B111">
            <v>0</v>
          </cell>
        </row>
        <row r="112">
          <cell r="A112">
            <v>0</v>
          </cell>
          <cell r="B112">
            <v>0</v>
          </cell>
        </row>
        <row r="113">
          <cell r="A113">
            <v>0</v>
          </cell>
          <cell r="B113">
            <v>0</v>
          </cell>
        </row>
        <row r="114">
          <cell r="A114">
            <v>0</v>
          </cell>
          <cell r="B114">
            <v>0</v>
          </cell>
        </row>
        <row r="115">
          <cell r="A115">
            <v>0</v>
          </cell>
          <cell r="B115">
            <v>0</v>
          </cell>
        </row>
        <row r="116">
          <cell r="A116">
            <v>0</v>
          </cell>
          <cell r="B116">
            <v>0</v>
          </cell>
        </row>
        <row r="117">
          <cell r="A117">
            <v>0</v>
          </cell>
          <cell r="B117">
            <v>0</v>
          </cell>
        </row>
        <row r="118">
          <cell r="A118">
            <v>0</v>
          </cell>
          <cell r="B118">
            <v>0</v>
          </cell>
        </row>
        <row r="119">
          <cell r="A119">
            <v>0</v>
          </cell>
          <cell r="B119">
            <v>0</v>
          </cell>
        </row>
        <row r="120">
          <cell r="A120">
            <v>0</v>
          </cell>
          <cell r="B120">
            <v>0</v>
          </cell>
        </row>
        <row r="121">
          <cell r="A121">
            <v>0</v>
          </cell>
          <cell r="B121">
            <v>0</v>
          </cell>
        </row>
        <row r="122">
          <cell r="A122">
            <v>0</v>
          </cell>
          <cell r="B122">
            <v>0</v>
          </cell>
        </row>
        <row r="123">
          <cell r="A123">
            <v>0</v>
          </cell>
          <cell r="B123">
            <v>0</v>
          </cell>
        </row>
        <row r="124">
          <cell r="A124">
            <v>0</v>
          </cell>
          <cell r="B124">
            <v>0</v>
          </cell>
        </row>
        <row r="125">
          <cell r="A125">
            <v>0</v>
          </cell>
          <cell r="B125">
            <v>0</v>
          </cell>
        </row>
        <row r="126">
          <cell r="A126">
            <v>0</v>
          </cell>
          <cell r="B126">
            <v>0</v>
          </cell>
        </row>
        <row r="127">
          <cell r="A127">
            <v>0</v>
          </cell>
          <cell r="B127">
            <v>0</v>
          </cell>
        </row>
        <row r="128">
          <cell r="A128">
            <v>0</v>
          </cell>
          <cell r="B128">
            <v>0</v>
          </cell>
        </row>
        <row r="129">
          <cell r="A129">
            <v>0</v>
          </cell>
          <cell r="B129">
            <v>0</v>
          </cell>
        </row>
        <row r="130">
          <cell r="A130">
            <v>0</v>
          </cell>
          <cell r="B130">
            <v>0</v>
          </cell>
        </row>
        <row r="131">
          <cell r="A131">
            <v>0</v>
          </cell>
          <cell r="B131">
            <v>0</v>
          </cell>
        </row>
        <row r="132">
          <cell r="A132">
            <v>0</v>
          </cell>
          <cell r="B132">
            <v>0</v>
          </cell>
        </row>
        <row r="133">
          <cell r="A133">
            <v>0</v>
          </cell>
          <cell r="B133">
            <v>0</v>
          </cell>
        </row>
        <row r="134">
          <cell r="A134">
            <v>0</v>
          </cell>
          <cell r="B134">
            <v>0</v>
          </cell>
        </row>
        <row r="135">
          <cell r="A135">
            <v>0</v>
          </cell>
          <cell r="B135">
            <v>0</v>
          </cell>
        </row>
        <row r="136">
          <cell r="A136">
            <v>0</v>
          </cell>
          <cell r="B136">
            <v>0</v>
          </cell>
        </row>
        <row r="137">
          <cell r="A137">
            <v>0</v>
          </cell>
          <cell r="B137">
            <v>0</v>
          </cell>
        </row>
        <row r="138">
          <cell r="A138">
            <v>0</v>
          </cell>
          <cell r="B138">
            <v>0</v>
          </cell>
        </row>
        <row r="139">
          <cell r="A139">
            <v>0</v>
          </cell>
          <cell r="B139">
            <v>0</v>
          </cell>
        </row>
        <row r="140">
          <cell r="A140">
            <v>0</v>
          </cell>
          <cell r="B140">
            <v>0</v>
          </cell>
        </row>
        <row r="141">
          <cell r="A141">
            <v>0</v>
          </cell>
          <cell r="B141">
            <v>0</v>
          </cell>
        </row>
        <row r="142">
          <cell r="A142">
            <v>0</v>
          </cell>
          <cell r="B142">
            <v>0</v>
          </cell>
        </row>
        <row r="143">
          <cell r="A143">
            <v>0</v>
          </cell>
          <cell r="B143">
            <v>0</v>
          </cell>
        </row>
        <row r="144">
          <cell r="A144">
            <v>0</v>
          </cell>
          <cell r="B144">
            <v>0</v>
          </cell>
        </row>
        <row r="145">
          <cell r="A145">
            <v>0</v>
          </cell>
          <cell r="B145">
            <v>0</v>
          </cell>
        </row>
        <row r="146">
          <cell r="A146">
            <v>0</v>
          </cell>
          <cell r="B146">
            <v>0</v>
          </cell>
        </row>
        <row r="147">
          <cell r="A147">
            <v>0</v>
          </cell>
          <cell r="B147">
            <v>0</v>
          </cell>
        </row>
        <row r="148">
          <cell r="A148">
            <v>0</v>
          </cell>
          <cell r="B148">
            <v>0</v>
          </cell>
        </row>
        <row r="149">
          <cell r="A149">
            <v>0</v>
          </cell>
          <cell r="B149">
            <v>0</v>
          </cell>
        </row>
        <row r="150">
          <cell r="A150">
            <v>0</v>
          </cell>
          <cell r="B150">
            <v>0</v>
          </cell>
        </row>
        <row r="151">
          <cell r="A151">
            <v>0</v>
          </cell>
          <cell r="B151">
            <v>0</v>
          </cell>
        </row>
        <row r="152">
          <cell r="A152">
            <v>0</v>
          </cell>
          <cell r="B152">
            <v>0</v>
          </cell>
        </row>
        <row r="153">
          <cell r="A153">
            <v>0</v>
          </cell>
          <cell r="B153">
            <v>0</v>
          </cell>
        </row>
        <row r="154">
          <cell r="A154">
            <v>0</v>
          </cell>
          <cell r="B154">
            <v>0</v>
          </cell>
        </row>
        <row r="155">
          <cell r="A155">
            <v>0</v>
          </cell>
          <cell r="B155">
            <v>0</v>
          </cell>
        </row>
        <row r="156">
          <cell r="A156">
            <v>0</v>
          </cell>
          <cell r="B156">
            <v>0</v>
          </cell>
        </row>
        <row r="157">
          <cell r="A157">
            <v>0</v>
          </cell>
          <cell r="B157">
            <v>0</v>
          </cell>
        </row>
        <row r="158">
          <cell r="A158">
            <v>0</v>
          </cell>
          <cell r="B158">
            <v>0</v>
          </cell>
        </row>
        <row r="159">
          <cell r="A159">
            <v>0</v>
          </cell>
          <cell r="B159">
            <v>0</v>
          </cell>
        </row>
        <row r="160">
          <cell r="A160">
            <v>0</v>
          </cell>
          <cell r="B160">
            <v>0</v>
          </cell>
        </row>
        <row r="161">
          <cell r="A161">
            <v>0</v>
          </cell>
          <cell r="B161">
            <v>0</v>
          </cell>
        </row>
        <row r="162">
          <cell r="A162">
            <v>0</v>
          </cell>
          <cell r="B162">
            <v>0</v>
          </cell>
        </row>
        <row r="163">
          <cell r="A163">
            <v>0</v>
          </cell>
          <cell r="B163">
            <v>0</v>
          </cell>
        </row>
        <row r="164">
          <cell r="A164">
            <v>0</v>
          </cell>
          <cell r="B164">
            <v>0</v>
          </cell>
        </row>
        <row r="165">
          <cell r="A165">
            <v>0</v>
          </cell>
          <cell r="B165">
            <v>0</v>
          </cell>
        </row>
        <row r="166">
          <cell r="A166">
            <v>0</v>
          </cell>
          <cell r="B166">
            <v>0</v>
          </cell>
        </row>
        <row r="167">
          <cell r="A167">
            <v>0</v>
          </cell>
          <cell r="B167">
            <v>0</v>
          </cell>
        </row>
        <row r="168">
          <cell r="A168">
            <v>0</v>
          </cell>
          <cell r="B168">
            <v>0</v>
          </cell>
        </row>
        <row r="169">
          <cell r="A169">
            <v>0</v>
          </cell>
          <cell r="B169">
            <v>0</v>
          </cell>
        </row>
        <row r="170">
          <cell r="A170">
            <v>0</v>
          </cell>
          <cell r="B170">
            <v>0</v>
          </cell>
        </row>
        <row r="171">
          <cell r="A171">
            <v>0</v>
          </cell>
          <cell r="B171">
            <v>0</v>
          </cell>
        </row>
        <row r="172">
          <cell r="A172">
            <v>0</v>
          </cell>
          <cell r="B172">
            <v>0</v>
          </cell>
        </row>
        <row r="173">
          <cell r="A173">
            <v>0</v>
          </cell>
          <cell r="B173">
            <v>0</v>
          </cell>
        </row>
        <row r="174">
          <cell r="A174">
            <v>0</v>
          </cell>
          <cell r="B174">
            <v>0</v>
          </cell>
        </row>
        <row r="175">
          <cell r="A175">
            <v>0</v>
          </cell>
          <cell r="B175">
            <v>0</v>
          </cell>
        </row>
        <row r="176">
          <cell r="A176">
            <v>0</v>
          </cell>
          <cell r="B176">
            <v>0</v>
          </cell>
        </row>
        <row r="177">
          <cell r="A177">
            <v>85</v>
          </cell>
          <cell r="B177">
            <v>0</v>
          </cell>
        </row>
        <row r="178">
          <cell r="A178">
            <v>86</v>
          </cell>
          <cell r="B178">
            <v>0</v>
          </cell>
        </row>
        <row r="179">
          <cell r="A179">
            <v>87</v>
          </cell>
          <cell r="B179">
            <v>0</v>
          </cell>
        </row>
        <row r="180">
          <cell r="A180">
            <v>90</v>
          </cell>
          <cell r="B180">
            <v>0</v>
          </cell>
        </row>
        <row r="181">
          <cell r="A181">
            <v>39</v>
          </cell>
          <cell r="B181">
            <v>0</v>
          </cell>
        </row>
        <row r="182">
          <cell r="A182">
            <v>91</v>
          </cell>
          <cell r="B182">
            <v>0</v>
          </cell>
        </row>
      </sheetData>
      <sheetData sheetId="3" refreshError="1"/>
      <sheetData sheetId="4" refreshError="1"/>
      <sheetData sheetId="5" refreshError="1"/>
      <sheetData sheetId="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versoCon"/>
      <sheetName val="ReversoCon"/>
      <sheetName val="Registrar "/>
      <sheetName val="AnversoAud"/>
      <sheetName val="ReversoAud"/>
      <sheetName val="Hoja1"/>
      <sheetName val="RUT"/>
    </sheetNames>
    <sheetDataSet>
      <sheetData sheetId="0" refreshError="1"/>
      <sheetData sheetId="1" refreshError="1"/>
      <sheetData sheetId="2" refreshError="1">
        <row r="2">
          <cell r="A2">
            <v>1</v>
          </cell>
          <cell r="B2" t="str">
            <v/>
          </cell>
        </row>
        <row r="3">
          <cell r="A3">
            <v>2</v>
          </cell>
          <cell r="B3" t="str">
            <v/>
          </cell>
        </row>
        <row r="4">
          <cell r="A4">
            <v>5</v>
          </cell>
          <cell r="B4" t="str">
            <v/>
          </cell>
        </row>
        <row r="5">
          <cell r="A5">
            <v>6</v>
          </cell>
          <cell r="B5" t="str">
            <v/>
          </cell>
        </row>
        <row r="6">
          <cell r="A6">
            <v>9</v>
          </cell>
          <cell r="B6" t="str">
            <v/>
          </cell>
        </row>
        <row r="7">
          <cell r="A7">
            <v>8</v>
          </cell>
          <cell r="B7" t="str">
            <v/>
          </cell>
        </row>
        <row r="8">
          <cell r="A8">
            <v>7</v>
          </cell>
          <cell r="B8" t="str">
            <v/>
          </cell>
        </row>
        <row r="9">
          <cell r="A9">
            <v>3</v>
          </cell>
          <cell r="B9" t="str">
            <v/>
          </cell>
        </row>
        <row r="10">
          <cell r="A10">
            <v>0</v>
          </cell>
          <cell r="B10" t="str">
            <v/>
          </cell>
        </row>
        <row r="11">
          <cell r="A11">
            <v>0</v>
          </cell>
          <cell r="B11" t="str">
            <v/>
          </cell>
        </row>
        <row r="12">
          <cell r="A12">
            <v>0</v>
          </cell>
          <cell r="B12">
            <v>0</v>
          </cell>
        </row>
        <row r="13">
          <cell r="A13">
            <v>0</v>
          </cell>
          <cell r="B13">
            <v>0</v>
          </cell>
        </row>
        <row r="14">
          <cell r="A14">
            <v>0</v>
          </cell>
          <cell r="B14">
            <v>0</v>
          </cell>
        </row>
        <row r="15">
          <cell r="A15">
            <v>0</v>
          </cell>
          <cell r="B15">
            <v>0</v>
          </cell>
        </row>
        <row r="16">
          <cell r="A16">
            <v>0</v>
          </cell>
          <cell r="B16">
            <v>0</v>
          </cell>
        </row>
        <row r="17">
          <cell r="A17">
            <v>0</v>
          </cell>
          <cell r="B17">
            <v>0</v>
          </cell>
        </row>
        <row r="18">
          <cell r="A18">
            <v>0</v>
          </cell>
          <cell r="B18">
            <v>0</v>
          </cell>
        </row>
        <row r="19">
          <cell r="A19">
            <v>0</v>
          </cell>
          <cell r="B19">
            <v>0</v>
          </cell>
        </row>
        <row r="20">
          <cell r="A20">
            <v>0</v>
          </cell>
          <cell r="B20">
            <v>0</v>
          </cell>
        </row>
        <row r="21">
          <cell r="A21">
            <v>0</v>
          </cell>
          <cell r="B21">
            <v>0</v>
          </cell>
        </row>
        <row r="22">
          <cell r="A22">
            <v>0</v>
          </cell>
          <cell r="B22">
            <v>0</v>
          </cell>
        </row>
        <row r="23">
          <cell r="A23">
            <v>0</v>
          </cell>
          <cell r="B23">
            <v>0</v>
          </cell>
        </row>
        <row r="24">
          <cell r="A24">
            <v>0</v>
          </cell>
          <cell r="B24">
            <v>0</v>
          </cell>
        </row>
        <row r="25">
          <cell r="A25">
            <v>0</v>
          </cell>
          <cell r="B25">
            <v>0</v>
          </cell>
        </row>
        <row r="26">
          <cell r="A26">
            <v>0</v>
          </cell>
          <cell r="B26">
            <v>0</v>
          </cell>
        </row>
        <row r="27">
          <cell r="A27">
            <v>0</v>
          </cell>
          <cell r="B27">
            <v>0</v>
          </cell>
        </row>
        <row r="28">
          <cell r="A28">
            <v>0</v>
          </cell>
          <cell r="B28">
            <v>0</v>
          </cell>
        </row>
        <row r="29">
          <cell r="A29">
            <v>0</v>
          </cell>
          <cell r="B29">
            <v>0</v>
          </cell>
        </row>
        <row r="30">
          <cell r="A30">
            <v>0</v>
          </cell>
          <cell r="B30">
            <v>0</v>
          </cell>
        </row>
        <row r="31">
          <cell r="A31">
            <v>0</v>
          </cell>
          <cell r="B31">
            <v>0</v>
          </cell>
        </row>
        <row r="32">
          <cell r="A32">
            <v>0</v>
          </cell>
          <cell r="B32">
            <v>0</v>
          </cell>
        </row>
        <row r="33">
          <cell r="A33">
            <v>0</v>
          </cell>
          <cell r="B33">
            <v>0</v>
          </cell>
        </row>
        <row r="34">
          <cell r="A34">
            <v>0</v>
          </cell>
          <cell r="B34">
            <v>0</v>
          </cell>
        </row>
        <row r="35">
          <cell r="A35">
            <v>0</v>
          </cell>
          <cell r="B35">
            <v>0</v>
          </cell>
        </row>
        <row r="36">
          <cell r="A36">
            <v>0</v>
          </cell>
          <cell r="B36">
            <v>0</v>
          </cell>
        </row>
        <row r="37">
          <cell r="A37">
            <v>0</v>
          </cell>
          <cell r="B37">
            <v>0</v>
          </cell>
        </row>
        <row r="38">
          <cell r="A38">
            <v>0</v>
          </cell>
          <cell r="B38">
            <v>0</v>
          </cell>
        </row>
        <row r="39">
          <cell r="A39">
            <v>0</v>
          </cell>
          <cell r="B39">
            <v>0</v>
          </cell>
        </row>
        <row r="40">
          <cell r="A40">
            <v>0</v>
          </cell>
          <cell r="B40">
            <v>0</v>
          </cell>
        </row>
        <row r="41">
          <cell r="A41">
            <v>0</v>
          </cell>
          <cell r="B41">
            <v>0</v>
          </cell>
        </row>
        <row r="42">
          <cell r="A42">
            <v>0</v>
          </cell>
          <cell r="B42">
            <v>0</v>
          </cell>
        </row>
        <row r="43">
          <cell r="A43">
            <v>0</v>
          </cell>
          <cell r="B43">
            <v>0</v>
          </cell>
        </row>
        <row r="44">
          <cell r="A44">
            <v>0</v>
          </cell>
          <cell r="B44">
            <v>0</v>
          </cell>
        </row>
        <row r="45">
          <cell r="A45">
            <v>0</v>
          </cell>
          <cell r="B45">
            <v>0</v>
          </cell>
        </row>
        <row r="46">
          <cell r="A46">
            <v>0</v>
          </cell>
          <cell r="B46">
            <v>0</v>
          </cell>
        </row>
        <row r="47">
          <cell r="A47">
            <v>0</v>
          </cell>
          <cell r="B47">
            <v>0</v>
          </cell>
        </row>
        <row r="48">
          <cell r="A48">
            <v>0</v>
          </cell>
          <cell r="B48">
            <v>0</v>
          </cell>
        </row>
        <row r="49">
          <cell r="A49">
            <v>0</v>
          </cell>
          <cell r="B49">
            <v>0</v>
          </cell>
        </row>
        <row r="50">
          <cell r="A50">
            <v>0</v>
          </cell>
          <cell r="B50">
            <v>0</v>
          </cell>
        </row>
        <row r="51">
          <cell r="A51">
            <v>0</v>
          </cell>
          <cell r="B51">
            <v>0</v>
          </cell>
        </row>
        <row r="52">
          <cell r="A52">
            <v>0</v>
          </cell>
          <cell r="B52">
            <v>0</v>
          </cell>
        </row>
        <row r="53">
          <cell r="A53">
            <v>0</v>
          </cell>
          <cell r="B53">
            <v>0</v>
          </cell>
        </row>
        <row r="54">
          <cell r="A54">
            <v>0</v>
          </cell>
          <cell r="B54">
            <v>0</v>
          </cell>
        </row>
        <row r="55">
          <cell r="A55">
            <v>0</v>
          </cell>
          <cell r="B55">
            <v>0</v>
          </cell>
        </row>
        <row r="56">
          <cell r="A56">
            <v>0</v>
          </cell>
          <cell r="B56">
            <v>0</v>
          </cell>
        </row>
        <row r="57">
          <cell r="A57">
            <v>0</v>
          </cell>
          <cell r="B57">
            <v>0</v>
          </cell>
        </row>
        <row r="58">
          <cell r="A58">
            <v>0</v>
          </cell>
          <cell r="B58">
            <v>0</v>
          </cell>
        </row>
        <row r="59">
          <cell r="A59">
            <v>0</v>
          </cell>
          <cell r="B59">
            <v>0</v>
          </cell>
        </row>
        <row r="60">
          <cell r="A60">
            <v>0</v>
          </cell>
          <cell r="B60">
            <v>0</v>
          </cell>
        </row>
        <row r="61">
          <cell r="A61">
            <v>0</v>
          </cell>
          <cell r="B61">
            <v>0</v>
          </cell>
        </row>
        <row r="62">
          <cell r="A62">
            <v>0</v>
          </cell>
          <cell r="B62">
            <v>0</v>
          </cell>
        </row>
        <row r="63">
          <cell r="A63">
            <v>0</v>
          </cell>
          <cell r="B63">
            <v>0</v>
          </cell>
        </row>
        <row r="64">
          <cell r="A64">
            <v>0</v>
          </cell>
          <cell r="B64">
            <v>0</v>
          </cell>
        </row>
        <row r="65">
          <cell r="A65">
            <v>0</v>
          </cell>
          <cell r="B65">
            <v>0</v>
          </cell>
        </row>
        <row r="66">
          <cell r="A66">
            <v>0</v>
          </cell>
          <cell r="B66">
            <v>0</v>
          </cell>
        </row>
        <row r="67">
          <cell r="A67">
            <v>0</v>
          </cell>
          <cell r="B67">
            <v>0</v>
          </cell>
        </row>
        <row r="68">
          <cell r="A68">
            <v>0</v>
          </cell>
          <cell r="B68">
            <v>0</v>
          </cell>
        </row>
        <row r="69">
          <cell r="A69">
            <v>0</v>
          </cell>
          <cell r="B69">
            <v>0</v>
          </cell>
        </row>
        <row r="70">
          <cell r="A70">
            <v>0</v>
          </cell>
          <cell r="B70">
            <v>0</v>
          </cell>
        </row>
        <row r="71">
          <cell r="A71">
            <v>0</v>
          </cell>
          <cell r="B71">
            <v>0</v>
          </cell>
        </row>
        <row r="72">
          <cell r="A72">
            <v>0</v>
          </cell>
          <cell r="B72">
            <v>0</v>
          </cell>
        </row>
        <row r="73">
          <cell r="A73">
            <v>0</v>
          </cell>
          <cell r="B73">
            <v>0</v>
          </cell>
        </row>
        <row r="74">
          <cell r="A74">
            <v>0</v>
          </cell>
          <cell r="B74">
            <v>0</v>
          </cell>
        </row>
        <row r="75">
          <cell r="A75">
            <v>0</v>
          </cell>
          <cell r="B75">
            <v>0</v>
          </cell>
        </row>
        <row r="76">
          <cell r="A76">
            <v>0</v>
          </cell>
          <cell r="B76">
            <v>0</v>
          </cell>
        </row>
        <row r="77">
          <cell r="A77">
            <v>0</v>
          </cell>
          <cell r="B77">
            <v>0</v>
          </cell>
        </row>
        <row r="78">
          <cell r="A78">
            <v>0</v>
          </cell>
          <cell r="B78">
            <v>0</v>
          </cell>
        </row>
        <row r="79">
          <cell r="A79">
            <v>0</v>
          </cell>
          <cell r="B79">
            <v>0</v>
          </cell>
        </row>
        <row r="80">
          <cell r="A80">
            <v>0</v>
          </cell>
          <cell r="B80">
            <v>0</v>
          </cell>
        </row>
        <row r="81">
          <cell r="A81">
            <v>0</v>
          </cell>
          <cell r="B81">
            <v>0</v>
          </cell>
        </row>
        <row r="82">
          <cell r="A82">
            <v>0</v>
          </cell>
          <cell r="B82">
            <v>0</v>
          </cell>
        </row>
        <row r="83">
          <cell r="A83">
            <v>0</v>
          </cell>
          <cell r="B83">
            <v>0</v>
          </cell>
        </row>
        <row r="84">
          <cell r="A84">
            <v>0</v>
          </cell>
          <cell r="B84">
            <v>0</v>
          </cell>
        </row>
        <row r="85">
          <cell r="A85">
            <v>0</v>
          </cell>
          <cell r="B85">
            <v>0</v>
          </cell>
        </row>
        <row r="86">
          <cell r="A86">
            <v>0</v>
          </cell>
          <cell r="B86">
            <v>0</v>
          </cell>
        </row>
        <row r="87">
          <cell r="A87">
            <v>0</v>
          </cell>
          <cell r="B87">
            <v>0</v>
          </cell>
        </row>
        <row r="88">
          <cell r="A88">
            <v>0</v>
          </cell>
          <cell r="B88">
            <v>0</v>
          </cell>
        </row>
        <row r="89">
          <cell r="A89">
            <v>0</v>
          </cell>
          <cell r="B89">
            <v>0</v>
          </cell>
        </row>
        <row r="90">
          <cell r="A90">
            <v>0</v>
          </cell>
          <cell r="B90">
            <v>0</v>
          </cell>
        </row>
        <row r="91">
          <cell r="A91">
            <v>0</v>
          </cell>
          <cell r="B91">
            <v>0</v>
          </cell>
        </row>
        <row r="92">
          <cell r="A92">
            <v>0</v>
          </cell>
          <cell r="B92">
            <v>0</v>
          </cell>
        </row>
        <row r="93">
          <cell r="A93">
            <v>0</v>
          </cell>
          <cell r="B93">
            <v>0</v>
          </cell>
        </row>
        <row r="94">
          <cell r="A94">
            <v>0</v>
          </cell>
          <cell r="B94">
            <v>0</v>
          </cell>
        </row>
        <row r="95">
          <cell r="A95">
            <v>0</v>
          </cell>
          <cell r="B95">
            <v>0</v>
          </cell>
        </row>
        <row r="96">
          <cell r="A96">
            <v>0</v>
          </cell>
          <cell r="B96">
            <v>0</v>
          </cell>
        </row>
        <row r="97">
          <cell r="A97">
            <v>0</v>
          </cell>
          <cell r="B97">
            <v>0</v>
          </cell>
        </row>
        <row r="98">
          <cell r="A98">
            <v>0</v>
          </cell>
          <cell r="B98">
            <v>0</v>
          </cell>
        </row>
        <row r="99">
          <cell r="A99">
            <v>0</v>
          </cell>
          <cell r="B99">
            <v>0</v>
          </cell>
        </row>
        <row r="100">
          <cell r="A100">
            <v>0</v>
          </cell>
          <cell r="B100">
            <v>0</v>
          </cell>
        </row>
        <row r="101">
          <cell r="A101">
            <v>0</v>
          </cell>
          <cell r="B101">
            <v>0</v>
          </cell>
        </row>
        <row r="102">
          <cell r="A102">
            <v>0</v>
          </cell>
          <cell r="B102">
            <v>0</v>
          </cell>
        </row>
        <row r="103">
          <cell r="A103">
            <v>0</v>
          </cell>
          <cell r="B103">
            <v>0</v>
          </cell>
        </row>
        <row r="104">
          <cell r="A104">
            <v>0</v>
          </cell>
          <cell r="B104">
            <v>0</v>
          </cell>
        </row>
        <row r="105">
          <cell r="A105">
            <v>0</v>
          </cell>
          <cell r="B105">
            <v>0</v>
          </cell>
        </row>
        <row r="106">
          <cell r="A106">
            <v>0</v>
          </cell>
          <cell r="B106">
            <v>0</v>
          </cell>
        </row>
        <row r="107">
          <cell r="A107">
            <v>0</v>
          </cell>
          <cell r="B107">
            <v>0</v>
          </cell>
        </row>
        <row r="108">
          <cell r="A108">
            <v>0</v>
          </cell>
          <cell r="B108">
            <v>0</v>
          </cell>
        </row>
        <row r="109">
          <cell r="A109">
            <v>0</v>
          </cell>
          <cell r="B109">
            <v>0</v>
          </cell>
        </row>
        <row r="110">
          <cell r="A110">
            <v>0</v>
          </cell>
          <cell r="B110">
            <v>0</v>
          </cell>
        </row>
        <row r="111">
          <cell r="A111">
            <v>0</v>
          </cell>
          <cell r="B111">
            <v>0</v>
          </cell>
        </row>
        <row r="112">
          <cell r="A112">
            <v>0</v>
          </cell>
          <cell r="B112">
            <v>0</v>
          </cell>
        </row>
        <row r="113">
          <cell r="A113">
            <v>0</v>
          </cell>
          <cell r="B113">
            <v>0</v>
          </cell>
        </row>
        <row r="114">
          <cell r="A114">
            <v>0</v>
          </cell>
          <cell r="B114">
            <v>0</v>
          </cell>
        </row>
        <row r="115">
          <cell r="A115">
            <v>0</v>
          </cell>
          <cell r="B115">
            <v>0</v>
          </cell>
        </row>
        <row r="116">
          <cell r="A116">
            <v>0</v>
          </cell>
          <cell r="B116">
            <v>0</v>
          </cell>
        </row>
        <row r="117">
          <cell r="A117">
            <v>0</v>
          </cell>
          <cell r="B117">
            <v>0</v>
          </cell>
        </row>
        <row r="118">
          <cell r="A118">
            <v>0</v>
          </cell>
          <cell r="B118">
            <v>0</v>
          </cell>
        </row>
        <row r="119">
          <cell r="A119">
            <v>0</v>
          </cell>
          <cell r="B119">
            <v>0</v>
          </cell>
        </row>
        <row r="120">
          <cell r="A120">
            <v>0</v>
          </cell>
          <cell r="B120">
            <v>0</v>
          </cell>
        </row>
        <row r="121">
          <cell r="A121">
            <v>0</v>
          </cell>
          <cell r="B121">
            <v>0</v>
          </cell>
        </row>
        <row r="122">
          <cell r="A122">
            <v>0</v>
          </cell>
          <cell r="B122">
            <v>0</v>
          </cell>
        </row>
        <row r="123">
          <cell r="A123">
            <v>0</v>
          </cell>
          <cell r="B123">
            <v>0</v>
          </cell>
        </row>
        <row r="124">
          <cell r="A124">
            <v>0</v>
          </cell>
          <cell r="B124">
            <v>0</v>
          </cell>
        </row>
        <row r="125">
          <cell r="A125">
            <v>0</v>
          </cell>
          <cell r="B125">
            <v>0</v>
          </cell>
        </row>
        <row r="126">
          <cell r="A126">
            <v>0</v>
          </cell>
          <cell r="B126">
            <v>0</v>
          </cell>
        </row>
        <row r="127">
          <cell r="A127">
            <v>0</v>
          </cell>
          <cell r="B127">
            <v>0</v>
          </cell>
        </row>
        <row r="128">
          <cell r="A128">
            <v>0</v>
          </cell>
          <cell r="B128">
            <v>0</v>
          </cell>
        </row>
        <row r="129">
          <cell r="A129">
            <v>0</v>
          </cell>
          <cell r="B129">
            <v>0</v>
          </cell>
        </row>
        <row r="130">
          <cell r="A130">
            <v>0</v>
          </cell>
          <cell r="B130">
            <v>0</v>
          </cell>
        </row>
        <row r="131">
          <cell r="A131">
            <v>0</v>
          </cell>
          <cell r="B131">
            <v>0</v>
          </cell>
        </row>
        <row r="132">
          <cell r="A132">
            <v>0</v>
          </cell>
          <cell r="B132">
            <v>0</v>
          </cell>
        </row>
        <row r="133">
          <cell r="A133">
            <v>0</v>
          </cell>
          <cell r="B133">
            <v>0</v>
          </cell>
        </row>
        <row r="134">
          <cell r="A134">
            <v>0</v>
          </cell>
          <cell r="B134">
            <v>0</v>
          </cell>
        </row>
        <row r="135">
          <cell r="A135">
            <v>0</v>
          </cell>
          <cell r="B135">
            <v>0</v>
          </cell>
        </row>
        <row r="136">
          <cell r="A136">
            <v>0</v>
          </cell>
          <cell r="B136">
            <v>0</v>
          </cell>
        </row>
        <row r="137">
          <cell r="A137">
            <v>0</v>
          </cell>
          <cell r="B137">
            <v>0</v>
          </cell>
        </row>
        <row r="138">
          <cell r="A138">
            <v>0</v>
          </cell>
          <cell r="B138">
            <v>0</v>
          </cell>
        </row>
        <row r="139">
          <cell r="A139">
            <v>0</v>
          </cell>
          <cell r="B139">
            <v>0</v>
          </cell>
        </row>
        <row r="140">
          <cell r="A140">
            <v>0</v>
          </cell>
          <cell r="B140">
            <v>0</v>
          </cell>
        </row>
        <row r="141">
          <cell r="A141">
            <v>0</v>
          </cell>
          <cell r="B141">
            <v>0</v>
          </cell>
        </row>
        <row r="142">
          <cell r="A142">
            <v>0</v>
          </cell>
          <cell r="B142">
            <v>0</v>
          </cell>
        </row>
        <row r="143">
          <cell r="A143">
            <v>0</v>
          </cell>
          <cell r="B143">
            <v>0</v>
          </cell>
        </row>
        <row r="144">
          <cell r="A144">
            <v>0</v>
          </cell>
          <cell r="B144">
            <v>0</v>
          </cell>
        </row>
        <row r="145">
          <cell r="A145">
            <v>0</v>
          </cell>
          <cell r="B145">
            <v>0</v>
          </cell>
        </row>
        <row r="146">
          <cell r="A146">
            <v>0</v>
          </cell>
          <cell r="B146">
            <v>0</v>
          </cell>
        </row>
        <row r="147">
          <cell r="A147">
            <v>0</v>
          </cell>
          <cell r="B147">
            <v>0</v>
          </cell>
        </row>
        <row r="148">
          <cell r="A148">
            <v>0</v>
          </cell>
          <cell r="B148">
            <v>0</v>
          </cell>
        </row>
        <row r="149">
          <cell r="A149">
            <v>0</v>
          </cell>
          <cell r="B149">
            <v>0</v>
          </cell>
        </row>
        <row r="150">
          <cell r="A150">
            <v>0</v>
          </cell>
          <cell r="B150">
            <v>0</v>
          </cell>
        </row>
        <row r="151">
          <cell r="A151">
            <v>0</v>
          </cell>
          <cell r="B151">
            <v>0</v>
          </cell>
        </row>
        <row r="152">
          <cell r="A152">
            <v>0</v>
          </cell>
          <cell r="B152">
            <v>0</v>
          </cell>
        </row>
        <row r="153">
          <cell r="A153">
            <v>0</v>
          </cell>
          <cell r="B153">
            <v>0</v>
          </cell>
        </row>
        <row r="154">
          <cell r="A154">
            <v>0</v>
          </cell>
          <cell r="B154">
            <v>0</v>
          </cell>
        </row>
        <row r="155">
          <cell r="A155">
            <v>0</v>
          </cell>
          <cell r="B155">
            <v>0</v>
          </cell>
        </row>
        <row r="156">
          <cell r="A156">
            <v>0</v>
          </cell>
          <cell r="B156">
            <v>0</v>
          </cell>
        </row>
        <row r="157">
          <cell r="A157">
            <v>0</v>
          </cell>
          <cell r="B157">
            <v>0</v>
          </cell>
        </row>
        <row r="158">
          <cell r="A158">
            <v>0</v>
          </cell>
          <cell r="B158">
            <v>0</v>
          </cell>
        </row>
        <row r="159">
          <cell r="A159">
            <v>0</v>
          </cell>
          <cell r="B159">
            <v>0</v>
          </cell>
        </row>
        <row r="160">
          <cell r="A160">
            <v>0</v>
          </cell>
          <cell r="B160">
            <v>0</v>
          </cell>
        </row>
        <row r="161">
          <cell r="A161">
            <v>0</v>
          </cell>
          <cell r="B161">
            <v>0</v>
          </cell>
        </row>
        <row r="162">
          <cell r="A162">
            <v>0</v>
          </cell>
          <cell r="B162">
            <v>0</v>
          </cell>
        </row>
        <row r="163">
          <cell r="A163">
            <v>0</v>
          </cell>
          <cell r="B163">
            <v>0</v>
          </cell>
        </row>
        <row r="164">
          <cell r="A164">
            <v>0</v>
          </cell>
          <cell r="B164">
            <v>0</v>
          </cell>
        </row>
        <row r="165">
          <cell r="A165">
            <v>0</v>
          </cell>
          <cell r="B165">
            <v>0</v>
          </cell>
        </row>
        <row r="166">
          <cell r="A166">
            <v>0</v>
          </cell>
          <cell r="B166">
            <v>0</v>
          </cell>
        </row>
        <row r="167">
          <cell r="A167">
            <v>0</v>
          </cell>
          <cell r="B167">
            <v>0</v>
          </cell>
        </row>
        <row r="168">
          <cell r="A168">
            <v>0</v>
          </cell>
          <cell r="B168">
            <v>0</v>
          </cell>
        </row>
        <row r="169">
          <cell r="A169">
            <v>0</v>
          </cell>
          <cell r="B169">
            <v>0</v>
          </cell>
        </row>
        <row r="170">
          <cell r="A170">
            <v>0</v>
          </cell>
          <cell r="B170">
            <v>0</v>
          </cell>
        </row>
        <row r="171">
          <cell r="A171">
            <v>0</v>
          </cell>
          <cell r="B171">
            <v>0</v>
          </cell>
        </row>
        <row r="172">
          <cell r="A172">
            <v>0</v>
          </cell>
          <cell r="B172">
            <v>0</v>
          </cell>
        </row>
        <row r="173">
          <cell r="A173">
            <v>0</v>
          </cell>
          <cell r="B173">
            <v>0</v>
          </cell>
        </row>
        <row r="174">
          <cell r="A174">
            <v>0</v>
          </cell>
          <cell r="B174">
            <v>0</v>
          </cell>
        </row>
        <row r="175">
          <cell r="A175">
            <v>0</v>
          </cell>
          <cell r="B175">
            <v>0</v>
          </cell>
        </row>
        <row r="176">
          <cell r="A176">
            <v>0</v>
          </cell>
          <cell r="B176">
            <v>0</v>
          </cell>
        </row>
        <row r="177">
          <cell r="A177">
            <v>85</v>
          </cell>
          <cell r="B177">
            <v>0</v>
          </cell>
        </row>
        <row r="178">
          <cell r="A178">
            <v>86</v>
          </cell>
          <cell r="B178">
            <v>0</v>
          </cell>
        </row>
        <row r="179">
          <cell r="A179">
            <v>87</v>
          </cell>
          <cell r="B179">
            <v>0</v>
          </cell>
        </row>
        <row r="180">
          <cell r="A180">
            <v>90</v>
          </cell>
          <cell r="B180">
            <v>0</v>
          </cell>
        </row>
        <row r="181">
          <cell r="A181">
            <v>39</v>
          </cell>
          <cell r="B181">
            <v>0</v>
          </cell>
        </row>
        <row r="182">
          <cell r="A182">
            <v>91</v>
          </cell>
          <cell r="B182">
            <v>0</v>
          </cell>
        </row>
      </sheetData>
      <sheetData sheetId="3" refreshError="1"/>
      <sheetData sheetId="4" refreshError="1"/>
      <sheetData sheetId="5" refreshError="1"/>
      <sheetData sheetId="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versoCon"/>
      <sheetName val="ReversoCon"/>
      <sheetName val="Registrar "/>
      <sheetName val="AnversoAud"/>
      <sheetName val="ReversoAud"/>
      <sheetName val="Hoja1"/>
      <sheetName val="RUT"/>
    </sheetNames>
    <sheetDataSet>
      <sheetData sheetId="0" refreshError="1"/>
      <sheetData sheetId="1" refreshError="1"/>
      <sheetData sheetId="2" refreshError="1">
        <row r="2">
          <cell r="A2">
            <v>1</v>
          </cell>
          <cell r="B2" t="str">
            <v xml:space="preserve"> </v>
          </cell>
        </row>
        <row r="3">
          <cell r="A3">
            <v>2</v>
          </cell>
          <cell r="B3" t="str">
            <v xml:space="preserve"> </v>
          </cell>
        </row>
        <row r="4">
          <cell r="A4">
            <v>5</v>
          </cell>
          <cell r="B4" t="str">
            <v xml:space="preserve"> </v>
          </cell>
        </row>
        <row r="5">
          <cell r="A5">
            <v>6</v>
          </cell>
          <cell r="B5" t="str">
            <v xml:space="preserve"> </v>
          </cell>
        </row>
        <row r="6">
          <cell r="A6">
            <v>9</v>
          </cell>
          <cell r="B6" t="str">
            <v xml:space="preserve"> </v>
          </cell>
        </row>
        <row r="7">
          <cell r="A7">
            <v>8</v>
          </cell>
          <cell r="B7" t="str">
            <v xml:space="preserve"> </v>
          </cell>
        </row>
        <row r="8">
          <cell r="A8">
            <v>7</v>
          </cell>
          <cell r="B8" t="str">
            <v xml:space="preserve"> </v>
          </cell>
        </row>
        <row r="9">
          <cell r="A9">
            <v>3</v>
          </cell>
          <cell r="B9" t="str">
            <v xml:space="preserve"> </v>
          </cell>
        </row>
        <row r="10">
          <cell r="A10">
            <v>0</v>
          </cell>
          <cell r="B10" t="str">
            <v xml:space="preserve"> </v>
          </cell>
        </row>
        <row r="11">
          <cell r="A11">
            <v>0</v>
          </cell>
          <cell r="B11" t="str">
            <v xml:space="preserve"> </v>
          </cell>
        </row>
        <row r="12">
          <cell r="A12">
            <v>0</v>
          </cell>
          <cell r="B12">
            <v>0</v>
          </cell>
        </row>
        <row r="13">
          <cell r="A13">
            <v>0</v>
          </cell>
          <cell r="B13">
            <v>0</v>
          </cell>
        </row>
        <row r="14">
          <cell r="A14">
            <v>0</v>
          </cell>
          <cell r="B14">
            <v>0</v>
          </cell>
        </row>
        <row r="15">
          <cell r="A15">
            <v>0</v>
          </cell>
          <cell r="B15">
            <v>0</v>
          </cell>
        </row>
        <row r="16">
          <cell r="A16">
            <v>0</v>
          </cell>
          <cell r="B16">
            <v>0</v>
          </cell>
        </row>
        <row r="17">
          <cell r="A17">
            <v>0</v>
          </cell>
          <cell r="B17">
            <v>0</v>
          </cell>
        </row>
        <row r="18">
          <cell r="A18">
            <v>0</v>
          </cell>
          <cell r="B18">
            <v>0</v>
          </cell>
        </row>
        <row r="19">
          <cell r="A19">
            <v>0</v>
          </cell>
          <cell r="B19">
            <v>0</v>
          </cell>
        </row>
        <row r="20">
          <cell r="A20">
            <v>0</v>
          </cell>
          <cell r="B20">
            <v>0</v>
          </cell>
        </row>
        <row r="21">
          <cell r="A21">
            <v>0</v>
          </cell>
          <cell r="B21">
            <v>0</v>
          </cell>
        </row>
        <row r="22">
          <cell r="A22">
            <v>0</v>
          </cell>
          <cell r="B22">
            <v>0</v>
          </cell>
        </row>
        <row r="23">
          <cell r="A23">
            <v>0</v>
          </cell>
          <cell r="B23">
            <v>0</v>
          </cell>
        </row>
        <row r="24">
          <cell r="A24">
            <v>0</v>
          </cell>
          <cell r="B24">
            <v>0</v>
          </cell>
        </row>
        <row r="25">
          <cell r="A25">
            <v>0</v>
          </cell>
          <cell r="B25">
            <v>0</v>
          </cell>
        </row>
        <row r="26">
          <cell r="A26">
            <v>0</v>
          </cell>
          <cell r="B26">
            <v>0</v>
          </cell>
        </row>
        <row r="27">
          <cell r="A27">
            <v>0</v>
          </cell>
          <cell r="B27">
            <v>0</v>
          </cell>
        </row>
        <row r="28">
          <cell r="A28">
            <v>0</v>
          </cell>
          <cell r="B28">
            <v>0</v>
          </cell>
        </row>
        <row r="29">
          <cell r="A29">
            <v>0</v>
          </cell>
          <cell r="B29">
            <v>0</v>
          </cell>
        </row>
        <row r="30">
          <cell r="A30">
            <v>0</v>
          </cell>
          <cell r="B30">
            <v>0</v>
          </cell>
        </row>
        <row r="31">
          <cell r="A31">
            <v>0</v>
          </cell>
          <cell r="B31">
            <v>0</v>
          </cell>
        </row>
        <row r="32">
          <cell r="A32">
            <v>0</v>
          </cell>
          <cell r="B32">
            <v>0</v>
          </cell>
        </row>
        <row r="33">
          <cell r="A33">
            <v>0</v>
          </cell>
          <cell r="B33">
            <v>0</v>
          </cell>
        </row>
        <row r="34">
          <cell r="A34">
            <v>0</v>
          </cell>
          <cell r="B34">
            <v>0</v>
          </cell>
        </row>
        <row r="35">
          <cell r="A35">
            <v>0</v>
          </cell>
          <cell r="B35">
            <v>0</v>
          </cell>
        </row>
        <row r="36">
          <cell r="A36">
            <v>0</v>
          </cell>
          <cell r="B36">
            <v>0</v>
          </cell>
        </row>
        <row r="37">
          <cell r="A37">
            <v>0</v>
          </cell>
          <cell r="B37">
            <v>0</v>
          </cell>
        </row>
        <row r="38">
          <cell r="A38">
            <v>0</v>
          </cell>
          <cell r="B38">
            <v>0</v>
          </cell>
        </row>
        <row r="39">
          <cell r="A39">
            <v>0</v>
          </cell>
          <cell r="B39">
            <v>0</v>
          </cell>
        </row>
        <row r="40">
          <cell r="A40">
            <v>0</v>
          </cell>
          <cell r="B40">
            <v>0</v>
          </cell>
        </row>
        <row r="41">
          <cell r="A41">
            <v>0</v>
          </cell>
          <cell r="B41">
            <v>0</v>
          </cell>
        </row>
        <row r="42">
          <cell r="A42">
            <v>0</v>
          </cell>
          <cell r="B42">
            <v>0</v>
          </cell>
        </row>
        <row r="43">
          <cell r="A43">
            <v>0</v>
          </cell>
          <cell r="B43">
            <v>0</v>
          </cell>
        </row>
        <row r="44">
          <cell r="A44">
            <v>0</v>
          </cell>
          <cell r="B44">
            <v>0</v>
          </cell>
        </row>
        <row r="45">
          <cell r="A45">
            <v>0</v>
          </cell>
          <cell r="B45">
            <v>0</v>
          </cell>
        </row>
        <row r="46">
          <cell r="A46">
            <v>0</v>
          </cell>
          <cell r="B46">
            <v>0</v>
          </cell>
        </row>
        <row r="47">
          <cell r="A47">
            <v>0</v>
          </cell>
          <cell r="B47">
            <v>0</v>
          </cell>
        </row>
        <row r="48">
          <cell r="A48">
            <v>0</v>
          </cell>
          <cell r="B48">
            <v>0</v>
          </cell>
        </row>
        <row r="49">
          <cell r="A49">
            <v>0</v>
          </cell>
          <cell r="B49">
            <v>0</v>
          </cell>
        </row>
        <row r="50">
          <cell r="A50">
            <v>0</v>
          </cell>
          <cell r="B50">
            <v>0</v>
          </cell>
        </row>
        <row r="51">
          <cell r="A51">
            <v>0</v>
          </cell>
          <cell r="B51">
            <v>0</v>
          </cell>
        </row>
        <row r="52">
          <cell r="A52">
            <v>0</v>
          </cell>
          <cell r="B52">
            <v>0</v>
          </cell>
        </row>
        <row r="53">
          <cell r="A53">
            <v>0</v>
          </cell>
          <cell r="B53">
            <v>0</v>
          </cell>
        </row>
        <row r="54">
          <cell r="A54">
            <v>0</v>
          </cell>
          <cell r="B54">
            <v>0</v>
          </cell>
        </row>
        <row r="55">
          <cell r="A55">
            <v>0</v>
          </cell>
          <cell r="B55">
            <v>0</v>
          </cell>
        </row>
        <row r="56">
          <cell r="A56">
            <v>0</v>
          </cell>
          <cell r="B56">
            <v>0</v>
          </cell>
        </row>
        <row r="57">
          <cell r="A57">
            <v>0</v>
          </cell>
          <cell r="B57">
            <v>0</v>
          </cell>
        </row>
        <row r="58">
          <cell r="A58">
            <v>0</v>
          </cell>
          <cell r="B58">
            <v>0</v>
          </cell>
        </row>
        <row r="59">
          <cell r="A59">
            <v>0</v>
          </cell>
          <cell r="B59">
            <v>0</v>
          </cell>
        </row>
        <row r="60">
          <cell r="A60">
            <v>0</v>
          </cell>
          <cell r="B60">
            <v>0</v>
          </cell>
        </row>
        <row r="61">
          <cell r="A61">
            <v>0</v>
          </cell>
          <cell r="B61">
            <v>0</v>
          </cell>
        </row>
        <row r="62">
          <cell r="A62">
            <v>0</v>
          </cell>
          <cell r="B62">
            <v>0</v>
          </cell>
        </row>
        <row r="63">
          <cell r="A63">
            <v>0</v>
          </cell>
          <cell r="B63">
            <v>0</v>
          </cell>
        </row>
        <row r="64">
          <cell r="A64">
            <v>0</v>
          </cell>
          <cell r="B64">
            <v>0</v>
          </cell>
        </row>
        <row r="65">
          <cell r="A65">
            <v>0</v>
          </cell>
          <cell r="B65">
            <v>0</v>
          </cell>
        </row>
        <row r="66">
          <cell r="A66">
            <v>0</v>
          </cell>
          <cell r="B66">
            <v>0</v>
          </cell>
        </row>
        <row r="67">
          <cell r="A67">
            <v>0</v>
          </cell>
          <cell r="B67">
            <v>0</v>
          </cell>
        </row>
        <row r="68">
          <cell r="A68">
            <v>0</v>
          </cell>
          <cell r="B68">
            <v>0</v>
          </cell>
        </row>
        <row r="69">
          <cell r="A69">
            <v>0</v>
          </cell>
          <cell r="B69">
            <v>0</v>
          </cell>
        </row>
        <row r="70">
          <cell r="A70">
            <v>0</v>
          </cell>
          <cell r="B70">
            <v>0</v>
          </cell>
        </row>
        <row r="71">
          <cell r="A71">
            <v>0</v>
          </cell>
          <cell r="B71">
            <v>0</v>
          </cell>
        </row>
        <row r="72">
          <cell r="A72">
            <v>0</v>
          </cell>
          <cell r="B72">
            <v>0</v>
          </cell>
        </row>
        <row r="73">
          <cell r="A73">
            <v>0</v>
          </cell>
          <cell r="B73">
            <v>0</v>
          </cell>
        </row>
        <row r="74">
          <cell r="A74">
            <v>0</v>
          </cell>
          <cell r="B74">
            <v>0</v>
          </cell>
        </row>
        <row r="75">
          <cell r="A75">
            <v>0</v>
          </cell>
          <cell r="B75">
            <v>0</v>
          </cell>
        </row>
        <row r="76">
          <cell r="A76">
            <v>0</v>
          </cell>
          <cell r="B76">
            <v>0</v>
          </cell>
        </row>
        <row r="77">
          <cell r="A77">
            <v>0</v>
          </cell>
          <cell r="B77">
            <v>0</v>
          </cell>
        </row>
        <row r="78">
          <cell r="A78">
            <v>0</v>
          </cell>
          <cell r="B78">
            <v>0</v>
          </cell>
        </row>
        <row r="79">
          <cell r="A79">
            <v>0</v>
          </cell>
          <cell r="B79">
            <v>0</v>
          </cell>
        </row>
        <row r="80">
          <cell r="A80">
            <v>0</v>
          </cell>
          <cell r="B80">
            <v>0</v>
          </cell>
        </row>
        <row r="81">
          <cell r="A81">
            <v>0</v>
          </cell>
          <cell r="B81">
            <v>0</v>
          </cell>
        </row>
        <row r="82">
          <cell r="A82">
            <v>0</v>
          </cell>
          <cell r="B82">
            <v>0</v>
          </cell>
        </row>
        <row r="83">
          <cell r="A83">
            <v>0</v>
          </cell>
          <cell r="B83">
            <v>0</v>
          </cell>
        </row>
        <row r="84">
          <cell r="A84">
            <v>0</v>
          </cell>
          <cell r="B84">
            <v>0</v>
          </cell>
        </row>
        <row r="85">
          <cell r="A85">
            <v>0</v>
          </cell>
          <cell r="B85">
            <v>0</v>
          </cell>
        </row>
        <row r="86">
          <cell r="A86">
            <v>0</v>
          </cell>
          <cell r="B86">
            <v>0</v>
          </cell>
        </row>
        <row r="87">
          <cell r="A87">
            <v>0</v>
          </cell>
          <cell r="B87">
            <v>0</v>
          </cell>
        </row>
        <row r="88">
          <cell r="A88">
            <v>0</v>
          </cell>
          <cell r="B88">
            <v>0</v>
          </cell>
        </row>
        <row r="89">
          <cell r="A89">
            <v>0</v>
          </cell>
          <cell r="B89">
            <v>0</v>
          </cell>
        </row>
        <row r="90">
          <cell r="A90">
            <v>0</v>
          </cell>
          <cell r="B90">
            <v>0</v>
          </cell>
        </row>
        <row r="91">
          <cell r="A91">
            <v>0</v>
          </cell>
          <cell r="B91">
            <v>0</v>
          </cell>
        </row>
        <row r="92">
          <cell r="A92">
            <v>0</v>
          </cell>
          <cell r="B92">
            <v>0</v>
          </cell>
        </row>
        <row r="93">
          <cell r="A93">
            <v>0</v>
          </cell>
          <cell r="B93">
            <v>0</v>
          </cell>
        </row>
        <row r="94">
          <cell r="A94">
            <v>0</v>
          </cell>
          <cell r="B94">
            <v>0</v>
          </cell>
        </row>
        <row r="95">
          <cell r="A95">
            <v>0</v>
          </cell>
          <cell r="B95">
            <v>0</v>
          </cell>
        </row>
        <row r="96">
          <cell r="A96">
            <v>0</v>
          </cell>
          <cell r="B96">
            <v>0</v>
          </cell>
        </row>
        <row r="97">
          <cell r="A97">
            <v>0</v>
          </cell>
          <cell r="B97">
            <v>0</v>
          </cell>
        </row>
        <row r="98">
          <cell r="A98">
            <v>0</v>
          </cell>
          <cell r="B98">
            <v>0</v>
          </cell>
        </row>
        <row r="99">
          <cell r="A99">
            <v>0</v>
          </cell>
          <cell r="B99">
            <v>0</v>
          </cell>
        </row>
        <row r="100">
          <cell r="A100">
            <v>0</v>
          </cell>
          <cell r="B100">
            <v>0</v>
          </cell>
        </row>
        <row r="101">
          <cell r="A101">
            <v>0</v>
          </cell>
          <cell r="B101">
            <v>0</v>
          </cell>
        </row>
        <row r="102">
          <cell r="A102">
            <v>0</v>
          </cell>
          <cell r="B102">
            <v>0</v>
          </cell>
        </row>
        <row r="103">
          <cell r="A103">
            <v>0</v>
          </cell>
          <cell r="B103">
            <v>0</v>
          </cell>
        </row>
        <row r="104">
          <cell r="A104">
            <v>0</v>
          </cell>
          <cell r="B104">
            <v>0</v>
          </cell>
        </row>
        <row r="105">
          <cell r="A105">
            <v>0</v>
          </cell>
          <cell r="B105">
            <v>0</v>
          </cell>
        </row>
        <row r="106">
          <cell r="A106">
            <v>0</v>
          </cell>
          <cell r="B106">
            <v>0</v>
          </cell>
        </row>
        <row r="107">
          <cell r="A107">
            <v>0</v>
          </cell>
          <cell r="B107">
            <v>0</v>
          </cell>
        </row>
        <row r="108">
          <cell r="A108">
            <v>0</v>
          </cell>
          <cell r="B108">
            <v>0</v>
          </cell>
        </row>
        <row r="109">
          <cell r="A109">
            <v>0</v>
          </cell>
          <cell r="B109">
            <v>0</v>
          </cell>
        </row>
        <row r="110">
          <cell r="A110">
            <v>0</v>
          </cell>
          <cell r="B110">
            <v>0</v>
          </cell>
        </row>
        <row r="111">
          <cell r="A111">
            <v>0</v>
          </cell>
          <cell r="B111">
            <v>0</v>
          </cell>
        </row>
        <row r="112">
          <cell r="A112">
            <v>0</v>
          </cell>
          <cell r="B112">
            <v>0</v>
          </cell>
        </row>
        <row r="113">
          <cell r="A113">
            <v>0</v>
          </cell>
          <cell r="B113">
            <v>0</v>
          </cell>
        </row>
        <row r="114">
          <cell r="A114">
            <v>0</v>
          </cell>
          <cell r="B114">
            <v>0</v>
          </cell>
        </row>
        <row r="115">
          <cell r="A115">
            <v>0</v>
          </cell>
          <cell r="B115">
            <v>0</v>
          </cell>
        </row>
        <row r="116">
          <cell r="A116">
            <v>0</v>
          </cell>
          <cell r="B116">
            <v>0</v>
          </cell>
        </row>
        <row r="117">
          <cell r="A117">
            <v>0</v>
          </cell>
          <cell r="B117">
            <v>0</v>
          </cell>
        </row>
        <row r="118">
          <cell r="A118">
            <v>0</v>
          </cell>
          <cell r="B118">
            <v>0</v>
          </cell>
        </row>
        <row r="119">
          <cell r="A119">
            <v>0</v>
          </cell>
          <cell r="B119">
            <v>0</v>
          </cell>
        </row>
        <row r="120">
          <cell r="A120">
            <v>0</v>
          </cell>
          <cell r="B120">
            <v>0</v>
          </cell>
        </row>
        <row r="121">
          <cell r="A121">
            <v>0</v>
          </cell>
          <cell r="B121">
            <v>0</v>
          </cell>
        </row>
        <row r="122">
          <cell r="A122">
            <v>0</v>
          </cell>
          <cell r="B122">
            <v>0</v>
          </cell>
        </row>
        <row r="123">
          <cell r="A123">
            <v>0</v>
          </cell>
          <cell r="B123">
            <v>0</v>
          </cell>
        </row>
        <row r="124">
          <cell r="A124">
            <v>0</v>
          </cell>
          <cell r="B124">
            <v>0</v>
          </cell>
        </row>
        <row r="125">
          <cell r="A125">
            <v>0</v>
          </cell>
          <cell r="B125">
            <v>0</v>
          </cell>
        </row>
        <row r="126">
          <cell r="A126">
            <v>0</v>
          </cell>
          <cell r="B126">
            <v>0</v>
          </cell>
        </row>
        <row r="127">
          <cell r="A127">
            <v>0</v>
          </cell>
          <cell r="B127">
            <v>0</v>
          </cell>
        </row>
        <row r="128">
          <cell r="A128">
            <v>0</v>
          </cell>
          <cell r="B128">
            <v>0</v>
          </cell>
        </row>
        <row r="129">
          <cell r="A129">
            <v>0</v>
          </cell>
          <cell r="B129">
            <v>0</v>
          </cell>
        </row>
        <row r="130">
          <cell r="A130">
            <v>0</v>
          </cell>
          <cell r="B130">
            <v>0</v>
          </cell>
        </row>
        <row r="131">
          <cell r="A131">
            <v>0</v>
          </cell>
          <cell r="B131">
            <v>0</v>
          </cell>
        </row>
        <row r="132">
          <cell r="A132">
            <v>0</v>
          </cell>
          <cell r="B132">
            <v>0</v>
          </cell>
        </row>
        <row r="133">
          <cell r="A133">
            <v>0</v>
          </cell>
          <cell r="B133">
            <v>0</v>
          </cell>
        </row>
        <row r="134">
          <cell r="A134">
            <v>0</v>
          </cell>
          <cell r="B134">
            <v>0</v>
          </cell>
        </row>
        <row r="135">
          <cell r="A135">
            <v>0</v>
          </cell>
          <cell r="B135">
            <v>0</v>
          </cell>
        </row>
        <row r="136">
          <cell r="A136">
            <v>0</v>
          </cell>
          <cell r="B136">
            <v>0</v>
          </cell>
        </row>
        <row r="137">
          <cell r="A137">
            <v>0</v>
          </cell>
          <cell r="B137">
            <v>0</v>
          </cell>
        </row>
        <row r="138">
          <cell r="A138">
            <v>0</v>
          </cell>
          <cell r="B138">
            <v>0</v>
          </cell>
        </row>
        <row r="139">
          <cell r="A139">
            <v>0</v>
          </cell>
          <cell r="B139">
            <v>0</v>
          </cell>
        </row>
        <row r="140">
          <cell r="A140">
            <v>0</v>
          </cell>
          <cell r="B140">
            <v>0</v>
          </cell>
        </row>
        <row r="141">
          <cell r="A141">
            <v>0</v>
          </cell>
          <cell r="B141">
            <v>0</v>
          </cell>
        </row>
        <row r="142">
          <cell r="A142">
            <v>0</v>
          </cell>
          <cell r="B142">
            <v>0</v>
          </cell>
        </row>
        <row r="143">
          <cell r="A143">
            <v>0</v>
          </cell>
          <cell r="B143">
            <v>0</v>
          </cell>
        </row>
        <row r="144">
          <cell r="A144">
            <v>0</v>
          </cell>
          <cell r="B144">
            <v>0</v>
          </cell>
        </row>
        <row r="145">
          <cell r="A145">
            <v>0</v>
          </cell>
          <cell r="B145">
            <v>0</v>
          </cell>
        </row>
        <row r="146">
          <cell r="A146">
            <v>0</v>
          </cell>
          <cell r="B146">
            <v>0</v>
          </cell>
        </row>
        <row r="147">
          <cell r="A147">
            <v>0</v>
          </cell>
          <cell r="B147">
            <v>0</v>
          </cell>
        </row>
        <row r="148">
          <cell r="A148">
            <v>0</v>
          </cell>
          <cell r="B148">
            <v>0</v>
          </cell>
        </row>
        <row r="149">
          <cell r="A149">
            <v>0</v>
          </cell>
          <cell r="B149">
            <v>0</v>
          </cell>
        </row>
        <row r="150">
          <cell r="A150">
            <v>0</v>
          </cell>
          <cell r="B150">
            <v>0</v>
          </cell>
        </row>
        <row r="151">
          <cell r="A151">
            <v>0</v>
          </cell>
          <cell r="B151">
            <v>0</v>
          </cell>
        </row>
        <row r="152">
          <cell r="A152">
            <v>0</v>
          </cell>
          <cell r="B152">
            <v>0</v>
          </cell>
        </row>
        <row r="153">
          <cell r="A153">
            <v>0</v>
          </cell>
          <cell r="B153">
            <v>0</v>
          </cell>
        </row>
        <row r="154">
          <cell r="A154">
            <v>0</v>
          </cell>
          <cell r="B154">
            <v>0</v>
          </cell>
        </row>
        <row r="155">
          <cell r="A155">
            <v>0</v>
          </cell>
          <cell r="B155">
            <v>0</v>
          </cell>
        </row>
        <row r="156">
          <cell r="A156">
            <v>0</v>
          </cell>
          <cell r="B156">
            <v>0</v>
          </cell>
        </row>
        <row r="157">
          <cell r="A157">
            <v>0</v>
          </cell>
          <cell r="B157">
            <v>0</v>
          </cell>
        </row>
        <row r="158">
          <cell r="A158">
            <v>0</v>
          </cell>
          <cell r="B158">
            <v>0</v>
          </cell>
        </row>
        <row r="159">
          <cell r="A159">
            <v>0</v>
          </cell>
          <cell r="B159">
            <v>0</v>
          </cell>
        </row>
        <row r="160">
          <cell r="A160">
            <v>0</v>
          </cell>
          <cell r="B160">
            <v>0</v>
          </cell>
        </row>
        <row r="161">
          <cell r="A161">
            <v>0</v>
          </cell>
          <cell r="B161">
            <v>0</v>
          </cell>
        </row>
        <row r="162">
          <cell r="A162">
            <v>0</v>
          </cell>
          <cell r="B162">
            <v>0</v>
          </cell>
        </row>
        <row r="163">
          <cell r="A163">
            <v>0</v>
          </cell>
          <cell r="B163">
            <v>0</v>
          </cell>
        </row>
        <row r="164">
          <cell r="A164">
            <v>0</v>
          </cell>
          <cell r="B164">
            <v>0</v>
          </cell>
        </row>
        <row r="165">
          <cell r="A165">
            <v>0</v>
          </cell>
          <cell r="B165">
            <v>0</v>
          </cell>
        </row>
        <row r="166">
          <cell r="A166">
            <v>0</v>
          </cell>
          <cell r="B166">
            <v>0</v>
          </cell>
        </row>
        <row r="167">
          <cell r="A167">
            <v>0</v>
          </cell>
          <cell r="B167">
            <v>0</v>
          </cell>
        </row>
        <row r="168">
          <cell r="A168">
            <v>0</v>
          </cell>
          <cell r="B168">
            <v>0</v>
          </cell>
        </row>
        <row r="169">
          <cell r="A169">
            <v>0</v>
          </cell>
          <cell r="B169">
            <v>0</v>
          </cell>
        </row>
        <row r="170">
          <cell r="A170">
            <v>0</v>
          </cell>
          <cell r="B170">
            <v>0</v>
          </cell>
        </row>
        <row r="171">
          <cell r="A171">
            <v>0</v>
          </cell>
          <cell r="B171">
            <v>0</v>
          </cell>
        </row>
        <row r="172">
          <cell r="A172">
            <v>0</v>
          </cell>
          <cell r="B172">
            <v>0</v>
          </cell>
        </row>
        <row r="173">
          <cell r="A173">
            <v>0</v>
          </cell>
          <cell r="B173">
            <v>0</v>
          </cell>
        </row>
        <row r="174">
          <cell r="A174">
            <v>0</v>
          </cell>
          <cell r="B174">
            <v>0</v>
          </cell>
        </row>
        <row r="175">
          <cell r="A175">
            <v>0</v>
          </cell>
          <cell r="B175">
            <v>0</v>
          </cell>
        </row>
        <row r="176">
          <cell r="A176">
            <v>0</v>
          </cell>
          <cell r="B176">
            <v>0</v>
          </cell>
        </row>
        <row r="177">
          <cell r="A177">
            <v>85</v>
          </cell>
          <cell r="B177">
            <v>0</v>
          </cell>
        </row>
        <row r="178">
          <cell r="A178">
            <v>86</v>
          </cell>
          <cell r="B178">
            <v>0</v>
          </cell>
        </row>
        <row r="179">
          <cell r="A179">
            <v>87</v>
          </cell>
          <cell r="B179">
            <v>0</v>
          </cell>
        </row>
        <row r="180">
          <cell r="A180">
            <v>90</v>
          </cell>
          <cell r="B180">
            <v>0</v>
          </cell>
        </row>
        <row r="181">
          <cell r="A181">
            <v>39</v>
          </cell>
          <cell r="B181">
            <v>0</v>
          </cell>
        </row>
        <row r="182">
          <cell r="A182">
            <v>91</v>
          </cell>
          <cell r="B182">
            <v>0</v>
          </cell>
        </row>
      </sheetData>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
      <sheetName val="NOTA-IND"/>
      <sheetName val="RLI"/>
      <sheetName val="INVERSIONES"/>
      <sheetName val="ACT_FIJO"/>
      <sheetName val="Tasa 17"/>
      <sheetName val="IMPDIF-PER"/>
      <sheetName val="Hoja2"/>
      <sheetName val="IMPDIF-INI"/>
      <sheetName val="ANA-CTAS"/>
      <sheetName val="Hoja1"/>
      <sheetName val="IPAS"/>
      <sheetName val="DONAC"/>
      <sheetName val="REQUERIMIENTOS"/>
      <sheetName val="Diferidos"/>
      <sheetName val="Títulos"/>
      <sheetName val="Pencahue"/>
      <sheetName val="pre-inv"/>
      <sheetName val="Variables"/>
      <sheetName val="Etapas"/>
      <sheetName val="INFORME FINAL"/>
      <sheetName val="EEFF"/>
      <sheetName val="BDatos"/>
      <sheetName val="IMPUTACION"/>
      <sheetName val="CTC-Legal09-30-02"/>
      <sheetName val="Parametros"/>
      <sheetName val="Patrimonio"/>
      <sheetName val="Anexo 17"/>
      <sheetName val="fechas"/>
      <sheetName val="Activ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NO_OP"/>
      <sheetName val="INF_ING"/>
      <sheetName val="DET_ING"/>
      <sheetName val="RESULTADO"/>
      <sheetName val="N O_OPER"/>
      <sheetName val="TABLA_CTA"/>
      <sheetName val="INGRESOS"/>
      <sheetName val="GLM-INGRESOS"/>
      <sheetName val="GASTOS"/>
      <sheetName val="GLM-GASTOS"/>
      <sheetName val="GASTO 091"/>
      <sheetName val="GASTO 09L"/>
    </sheetNames>
    <sheetDataSet>
      <sheetData sheetId="0">
        <row r="2">
          <cell r="D2">
            <v>0</v>
          </cell>
        </row>
        <row r="3">
          <cell r="C3" t="str">
            <v>C T C   EQUIPOS Y SERVICIOS  S.A.</v>
          </cell>
        </row>
        <row r="6">
          <cell r="E6" t="str">
            <v xml:space="preserve"> E  S  T  A  D  O      D  E      R  E  S  U  L  T  A  D  O  S      </v>
          </cell>
        </row>
        <row r="7">
          <cell r="J7" t="str">
            <v xml:space="preserve"> </v>
          </cell>
        </row>
        <row r="8">
          <cell r="E8" t="str">
            <v xml:space="preserve">                      D I C I E M B R E     2 0 0 3</v>
          </cell>
          <cell r="I8" t="str">
            <v xml:space="preserve"> </v>
          </cell>
          <cell r="J8" t="str">
            <v xml:space="preserve"> </v>
          </cell>
          <cell r="K8">
            <v>38070.16415034722</v>
          </cell>
        </row>
        <row r="9">
          <cell r="D9" t="str">
            <v xml:space="preserve"> </v>
          </cell>
          <cell r="K9">
            <v>38070.16415034722</v>
          </cell>
          <cell r="Z9">
            <v>3645000</v>
          </cell>
          <cell r="AA9">
            <v>3613000</v>
          </cell>
          <cell r="AB9">
            <v>3706000</v>
          </cell>
          <cell r="AC9">
            <v>4208000</v>
          </cell>
          <cell r="AD9">
            <v>4312000</v>
          </cell>
          <cell r="AE9">
            <v>3845000</v>
          </cell>
          <cell r="AF9">
            <v>3927000</v>
          </cell>
          <cell r="AG9">
            <v>3974000</v>
          </cell>
          <cell r="AH9">
            <v>3941000</v>
          </cell>
        </row>
        <row r="10">
          <cell r="F10" t="str">
            <v xml:space="preserve">             ( Miles de pesos )</v>
          </cell>
        </row>
        <row r="11">
          <cell r="D11" t="str">
            <v xml:space="preserve">   M E S</v>
          </cell>
          <cell r="I11" t="str">
            <v xml:space="preserve">           ACUMULADO AL 31/12/2003</v>
          </cell>
        </row>
        <row r="12">
          <cell r="N12" t="str">
            <v xml:space="preserve">REAL </v>
          </cell>
          <cell r="O12" t="str">
            <v>REAL</v>
          </cell>
          <cell r="P12" t="str">
            <v>REAL</v>
          </cell>
          <cell r="Q12" t="str">
            <v>REAL</v>
          </cell>
          <cell r="R12" t="str">
            <v>REAL</v>
          </cell>
          <cell r="S12" t="str">
            <v>REAL</v>
          </cell>
          <cell r="T12" t="str">
            <v>REAL</v>
          </cell>
          <cell r="U12" t="str">
            <v>REAL</v>
          </cell>
          <cell r="V12" t="str">
            <v>REAL</v>
          </cell>
          <cell r="W12" t="str">
            <v>REAL</v>
          </cell>
          <cell r="X12" t="str">
            <v>REAL</v>
          </cell>
          <cell r="Y12" t="str">
            <v>REAL</v>
          </cell>
          <cell r="Z12" t="str">
            <v>PRESUP.</v>
          </cell>
          <cell r="AA12" t="str">
            <v>PRESUP.</v>
          </cell>
          <cell r="AB12" t="str">
            <v>PRESUP.</v>
          </cell>
          <cell r="AC12" t="str">
            <v>PRESUP.</v>
          </cell>
          <cell r="AD12" t="str">
            <v>PRESUP.</v>
          </cell>
          <cell r="AE12" t="str">
            <v>PRESUP.</v>
          </cell>
          <cell r="AF12" t="str">
            <v>PRESUP.</v>
          </cell>
          <cell r="AG12" t="str">
            <v>PRESUP.</v>
          </cell>
          <cell r="AH12" t="str">
            <v>PRESUP.</v>
          </cell>
          <cell r="AI12" t="str">
            <v>PRESUP.</v>
          </cell>
          <cell r="AJ12" t="str">
            <v>PRESUP.</v>
          </cell>
          <cell r="AK12" t="str">
            <v>PRESUP.</v>
          </cell>
          <cell r="AL12" t="str">
            <v>PRESUP.</v>
          </cell>
        </row>
        <row r="13">
          <cell r="C13" t="str">
            <v>REAL</v>
          </cell>
          <cell r="D13" t="str">
            <v>PRESUPUESTO</v>
          </cell>
          <cell r="E13" t="str">
            <v>DESVIACION</v>
          </cell>
          <cell r="G13" t="str">
            <v xml:space="preserve"> CONCEPTO</v>
          </cell>
          <cell r="I13" t="str">
            <v>REAL</v>
          </cell>
          <cell r="J13" t="str">
            <v>PRESUPUESTO</v>
          </cell>
          <cell r="K13" t="str">
            <v>DESVIACION</v>
          </cell>
          <cell r="N13" t="str">
            <v>ENERO</v>
          </cell>
          <cell r="O13" t="str">
            <v>FEBRERO</v>
          </cell>
          <cell r="P13" t="str">
            <v>MARZO</v>
          </cell>
          <cell r="Q13" t="str">
            <v>ABRIL</v>
          </cell>
          <cell r="R13" t="str">
            <v>MAYO</v>
          </cell>
          <cell r="S13" t="str">
            <v>JUNIO</v>
          </cell>
          <cell r="T13" t="str">
            <v>JULIO</v>
          </cell>
          <cell r="U13" t="str">
            <v>AGOSTO</v>
          </cell>
          <cell r="V13" t="str">
            <v>SEPTIEMBRE</v>
          </cell>
          <cell r="W13" t="str">
            <v>OCTUBRE</v>
          </cell>
          <cell r="X13" t="str">
            <v>NOVIEMBRE</v>
          </cell>
          <cell r="Y13" t="str">
            <v>DICIEMBRE</v>
          </cell>
          <cell r="Z13" t="str">
            <v>ENERO</v>
          </cell>
          <cell r="AA13" t="str">
            <v>FEBRERO</v>
          </cell>
          <cell r="AB13" t="str">
            <v>MARZO</v>
          </cell>
          <cell r="AC13" t="str">
            <v>ABRIL</v>
          </cell>
          <cell r="AD13" t="str">
            <v>MAYO</v>
          </cell>
          <cell r="AE13" t="str">
            <v>JUNIO</v>
          </cell>
          <cell r="AF13" t="str">
            <v>JULIO</v>
          </cell>
          <cell r="AG13" t="str">
            <v>AGOSTO</v>
          </cell>
          <cell r="AH13" t="str">
            <v>SEPTIEMBRE</v>
          </cell>
          <cell r="AI13" t="str">
            <v>OCTUBRE</v>
          </cell>
          <cell r="AJ13" t="str">
            <v>NOVIEMBRE</v>
          </cell>
          <cell r="AK13" t="str">
            <v>DICIEMBRE</v>
          </cell>
          <cell r="AL13" t="str">
            <v>TOTAL</v>
          </cell>
        </row>
        <row r="16">
          <cell r="C16">
            <v>4328425.3689999999</v>
          </cell>
          <cell r="D16">
            <v>4876000</v>
          </cell>
          <cell r="E16">
            <v>-547574.63100000005</v>
          </cell>
          <cell r="F16" t="str">
            <v xml:space="preserve">        INGRESOS DE EXPLOTACION</v>
          </cell>
          <cell r="H16" t="str">
            <v xml:space="preserve"> </v>
          </cell>
          <cell r="I16">
            <v>52958687.354000002</v>
          </cell>
          <cell r="J16">
            <v>52979000</v>
          </cell>
          <cell r="K16">
            <v>-20312.645999997854</v>
          </cell>
          <cell r="N16">
            <v>4465442.1940000001</v>
          </cell>
          <cell r="O16">
            <v>4432106.4680000003</v>
          </cell>
          <cell r="P16">
            <v>4232852.1129999999</v>
          </cell>
          <cell r="Q16">
            <v>4272977.574</v>
          </cell>
          <cell r="R16">
            <v>4373531.159</v>
          </cell>
          <cell r="S16">
            <v>4334134.0429999996</v>
          </cell>
          <cell r="T16">
            <v>4578477.2319999998</v>
          </cell>
          <cell r="U16">
            <v>4847105.0710000005</v>
          </cell>
          <cell r="V16">
            <v>4534268.585</v>
          </cell>
          <cell r="W16">
            <v>4265494.051</v>
          </cell>
          <cell r="X16">
            <v>4293873.4950000001</v>
          </cell>
          <cell r="Y16">
            <v>4328425.3689999999</v>
          </cell>
          <cell r="Z16">
            <v>4085000</v>
          </cell>
          <cell r="AA16">
            <v>4029000</v>
          </cell>
          <cell r="AB16">
            <v>4225000</v>
          </cell>
          <cell r="AC16">
            <v>4208000</v>
          </cell>
          <cell r="AD16">
            <v>4312000</v>
          </cell>
          <cell r="AE16">
            <v>4319000</v>
          </cell>
          <cell r="AF16">
            <v>4511000</v>
          </cell>
          <cell r="AG16">
            <v>4517000</v>
          </cell>
          <cell r="AH16">
            <v>4485000</v>
          </cell>
          <cell r="AI16">
            <v>4669000</v>
          </cell>
          <cell r="AJ16">
            <v>4743000</v>
          </cell>
          <cell r="AK16">
            <v>4876000</v>
          </cell>
          <cell r="AL16">
            <v>52979000</v>
          </cell>
        </row>
        <row r="18">
          <cell r="C18">
            <v>-3012653.0920000002</v>
          </cell>
          <cell r="D18">
            <v>-4247000</v>
          </cell>
          <cell r="E18">
            <v>1234346.9079999998</v>
          </cell>
          <cell r="F18" t="str">
            <v xml:space="preserve">           COSTOS DE OPERACION</v>
          </cell>
          <cell r="H18" t="str">
            <v xml:space="preserve"> </v>
          </cell>
          <cell r="I18">
            <v>-39415508.52700001</v>
          </cell>
          <cell r="J18">
            <v>-46689000</v>
          </cell>
          <cell r="K18">
            <v>7273491.47299999</v>
          </cell>
          <cell r="N18">
            <v>-3664317.6359999995</v>
          </cell>
          <cell r="O18">
            <v>-3667749.3679999998</v>
          </cell>
          <cell r="P18">
            <v>-3481755.1770000011</v>
          </cell>
          <cell r="Q18">
            <v>-3501729.22</v>
          </cell>
          <cell r="R18">
            <v>-3241876.67</v>
          </cell>
          <cell r="S18">
            <v>-3098675.622</v>
          </cell>
          <cell r="T18">
            <v>-3353581.1689999998</v>
          </cell>
          <cell r="U18">
            <v>-3152484.7490000008</v>
          </cell>
          <cell r="V18">
            <v>-3145379.7970000003</v>
          </cell>
          <cell r="W18">
            <v>-3126786.9409999996</v>
          </cell>
          <cell r="X18">
            <v>-2968519.0859999997</v>
          </cell>
          <cell r="Y18">
            <v>-3012653.0920000002</v>
          </cell>
          <cell r="Z18">
            <v>-3645000</v>
          </cell>
          <cell r="AA18">
            <v>-3613000</v>
          </cell>
          <cell r="AB18">
            <v>-3706000</v>
          </cell>
          <cell r="AC18">
            <v>-3771000</v>
          </cell>
          <cell r="AD18">
            <v>-3832000</v>
          </cell>
          <cell r="AE18">
            <v>-3845000</v>
          </cell>
          <cell r="AF18">
            <v>-3927000</v>
          </cell>
          <cell r="AG18">
            <v>-3974000</v>
          </cell>
          <cell r="AH18">
            <v>-3941000</v>
          </cell>
          <cell r="AI18">
            <v>-4107000</v>
          </cell>
          <cell r="AJ18">
            <v>-4081000</v>
          </cell>
          <cell r="AK18">
            <v>-4247000</v>
          </cell>
          <cell r="AL18">
            <v>-46689000</v>
          </cell>
        </row>
        <row r="20">
          <cell r="C20">
            <v>1315772.2769999998</v>
          </cell>
          <cell r="D20">
            <v>629000</v>
          </cell>
          <cell r="E20">
            <v>686772.27699999977</v>
          </cell>
          <cell r="F20" t="str">
            <v xml:space="preserve">         RESULTADO OPERACIONAL</v>
          </cell>
          <cell r="I20">
            <v>13543178.826999992</v>
          </cell>
          <cell r="J20">
            <v>6290000</v>
          </cell>
          <cell r="K20">
            <v>7253178.8269999921</v>
          </cell>
          <cell r="N20">
            <v>801124.55800000066</v>
          </cell>
          <cell r="O20">
            <v>764357.10000000056</v>
          </cell>
          <cell r="P20">
            <v>751096.93599999882</v>
          </cell>
          <cell r="Q20">
            <v>771248.35400000028</v>
          </cell>
          <cell r="R20">
            <v>1131654.4890000005</v>
          </cell>
          <cell r="S20">
            <v>1235458.4209999996</v>
          </cell>
          <cell r="T20">
            <v>1224896.0630000001</v>
          </cell>
          <cell r="U20">
            <v>1694620.3219999997</v>
          </cell>
          <cell r="V20">
            <v>1388888.7879999997</v>
          </cell>
          <cell r="W20">
            <v>1138707.1100000001</v>
          </cell>
          <cell r="X20">
            <v>1325354.4090000005</v>
          </cell>
          <cell r="Y20">
            <v>1315772.2769999998</v>
          </cell>
          <cell r="Z20">
            <v>440000</v>
          </cell>
          <cell r="AA20">
            <v>416000</v>
          </cell>
          <cell r="AB20">
            <v>519000</v>
          </cell>
          <cell r="AC20">
            <v>437000</v>
          </cell>
          <cell r="AD20">
            <v>480000</v>
          </cell>
          <cell r="AE20">
            <v>474000</v>
          </cell>
          <cell r="AF20">
            <v>584000</v>
          </cell>
          <cell r="AG20">
            <v>543000</v>
          </cell>
          <cell r="AH20">
            <v>544000</v>
          </cell>
          <cell r="AI20">
            <v>562000</v>
          </cell>
          <cell r="AJ20">
            <v>662000</v>
          </cell>
          <cell r="AK20">
            <v>629000</v>
          </cell>
          <cell r="AL20">
            <v>6290000</v>
          </cell>
        </row>
        <row r="22">
          <cell r="C22">
            <v>1E-3</v>
          </cell>
          <cell r="D22">
            <v>1000</v>
          </cell>
          <cell r="E22">
            <v>-999.99900000000002</v>
          </cell>
          <cell r="F22" t="str">
            <v xml:space="preserve">      INGRESOS NO OPERACIONALES</v>
          </cell>
          <cell r="H22" t="str">
            <v xml:space="preserve"> </v>
          </cell>
          <cell r="I22">
            <v>11901.287999999999</v>
          </cell>
          <cell r="J22">
            <v>12000</v>
          </cell>
          <cell r="K22">
            <v>-98.712000000001353</v>
          </cell>
          <cell r="N22">
            <v>43.966000000000001</v>
          </cell>
          <cell r="O22">
            <v>673.69100000000003</v>
          </cell>
          <cell r="P22">
            <v>9359.0349999999999</v>
          </cell>
          <cell r="Q22">
            <v>765.85299999999995</v>
          </cell>
          <cell r="R22">
            <v>510.38799999999998</v>
          </cell>
          <cell r="S22">
            <v>257</v>
          </cell>
          <cell r="T22">
            <v>72.177999999999997</v>
          </cell>
          <cell r="U22">
            <v>79</v>
          </cell>
          <cell r="V22">
            <v>70.930000000000007</v>
          </cell>
          <cell r="W22">
            <v>69.245999999999995</v>
          </cell>
          <cell r="X22">
            <v>0</v>
          </cell>
          <cell r="Y22">
            <v>1E-3</v>
          </cell>
          <cell r="Z22">
            <v>1000</v>
          </cell>
          <cell r="AA22">
            <v>1000</v>
          </cell>
          <cell r="AB22">
            <v>1000</v>
          </cell>
          <cell r="AC22">
            <v>1000</v>
          </cell>
          <cell r="AD22">
            <v>1000</v>
          </cell>
          <cell r="AE22">
            <v>1000</v>
          </cell>
          <cell r="AF22">
            <v>1000</v>
          </cell>
          <cell r="AG22">
            <v>1000</v>
          </cell>
          <cell r="AH22">
            <v>1000</v>
          </cell>
          <cell r="AI22">
            <v>1000</v>
          </cell>
          <cell r="AJ22">
            <v>1000</v>
          </cell>
          <cell r="AK22">
            <v>1000</v>
          </cell>
          <cell r="AL22">
            <v>12000</v>
          </cell>
        </row>
        <row r="24">
          <cell r="C24">
            <v>-406364.52</v>
          </cell>
          <cell r="D24">
            <v>-231000</v>
          </cell>
          <cell r="E24">
            <v>-175364.52000000002</v>
          </cell>
          <cell r="F24" t="str">
            <v xml:space="preserve">        GASTOS NO OPERACIONALES</v>
          </cell>
          <cell r="I24">
            <v>-3513051.7800000003</v>
          </cell>
          <cell r="J24">
            <v>-3311000</v>
          </cell>
          <cell r="K24">
            <v>-202051.78000000026</v>
          </cell>
          <cell r="N24">
            <v>-239778.62100000001</v>
          </cell>
          <cell r="O24">
            <v>-223064.62700000001</v>
          </cell>
          <cell r="P24">
            <v>-219044.125</v>
          </cell>
          <cell r="Q24">
            <v>-356012.07299999997</v>
          </cell>
          <cell r="R24">
            <v>-201203.98699999999</v>
          </cell>
          <cell r="S24">
            <v>-289183</v>
          </cell>
          <cell r="T24">
            <v>-298845.67200000002</v>
          </cell>
          <cell r="U24">
            <v>-310667</v>
          </cell>
          <cell r="V24">
            <v>-321040.20199999999</v>
          </cell>
          <cell r="W24">
            <v>-333169.24200000003</v>
          </cell>
          <cell r="X24">
            <v>-314678.71100000001</v>
          </cell>
          <cell r="Y24">
            <v>-406364.52</v>
          </cell>
          <cell r="Z24">
            <v>-280000</v>
          </cell>
          <cell r="AA24">
            <v>-280000</v>
          </cell>
          <cell r="AB24">
            <v>-280000</v>
          </cell>
          <cell r="AC24">
            <v>-280000</v>
          </cell>
          <cell r="AD24">
            <v>-280000</v>
          </cell>
          <cell r="AE24">
            <v>-280000</v>
          </cell>
          <cell r="AF24">
            <v>-280000</v>
          </cell>
          <cell r="AG24">
            <v>-280000</v>
          </cell>
          <cell r="AH24">
            <v>-280000</v>
          </cell>
          <cell r="AI24">
            <v>-280000</v>
          </cell>
          <cell r="AJ24">
            <v>-280000</v>
          </cell>
          <cell r="AK24">
            <v>-231000</v>
          </cell>
          <cell r="AL24">
            <v>-3311000</v>
          </cell>
        </row>
        <row r="25">
          <cell r="D25" t="str">
            <v xml:space="preserve"> </v>
          </cell>
        </row>
        <row r="26">
          <cell r="C26">
            <v>-64725.495999999999</v>
          </cell>
          <cell r="D26">
            <v>-38000</v>
          </cell>
          <cell r="E26">
            <v>-26725.495999999999</v>
          </cell>
          <cell r="F26" t="str">
            <v xml:space="preserve">           CORRECCION MONETARIA</v>
          </cell>
          <cell r="I26">
            <v>-152038.068</v>
          </cell>
          <cell r="J26">
            <v>-544000</v>
          </cell>
          <cell r="K26">
            <v>391961.93200000003</v>
          </cell>
          <cell r="N26">
            <v>-53881.349000000002</v>
          </cell>
          <cell r="O26">
            <v>18065.333999999999</v>
          </cell>
          <cell r="P26">
            <v>28494.041000000001</v>
          </cell>
          <cell r="Q26">
            <v>62058.112999999998</v>
          </cell>
          <cell r="R26">
            <v>-56200.658000000003</v>
          </cell>
          <cell r="S26">
            <v>-27560</v>
          </cell>
          <cell r="T26">
            <v>14569.828</v>
          </cell>
          <cell r="U26">
            <v>6313</v>
          </cell>
          <cell r="V26">
            <v>-51759.654999999999</v>
          </cell>
          <cell r="W26">
            <v>64580.03</v>
          </cell>
          <cell r="X26">
            <v>-91991.255999999994</v>
          </cell>
          <cell r="Y26">
            <v>-64725.495999999999</v>
          </cell>
          <cell r="Z26">
            <v>-46000</v>
          </cell>
          <cell r="AA26">
            <v>-46000</v>
          </cell>
          <cell r="AB26">
            <v>-46000</v>
          </cell>
          <cell r="AC26">
            <v>-46000</v>
          </cell>
          <cell r="AD26">
            <v>-46000</v>
          </cell>
          <cell r="AE26">
            <v>-46000</v>
          </cell>
          <cell r="AF26">
            <v>-46000</v>
          </cell>
          <cell r="AG26">
            <v>-46000</v>
          </cell>
          <cell r="AH26">
            <v>-46000</v>
          </cell>
          <cell r="AI26">
            <v>-46000</v>
          </cell>
          <cell r="AJ26">
            <v>-46000</v>
          </cell>
          <cell r="AK26">
            <v>-38000</v>
          </cell>
          <cell r="AL26">
            <v>-544000</v>
          </cell>
        </row>
        <row r="27">
          <cell r="C27" t="str">
            <v xml:space="preserve"> </v>
          </cell>
        </row>
        <row r="28">
          <cell r="C28">
            <v>-471090.01500000001</v>
          </cell>
          <cell r="D28">
            <v>-268000</v>
          </cell>
          <cell r="E28">
            <v>-203090.01500000001</v>
          </cell>
          <cell r="F28" t="str">
            <v xml:space="preserve">        RESULTADO NO OPERACIONAL</v>
          </cell>
          <cell r="I28">
            <v>-3653188.56</v>
          </cell>
          <cell r="J28">
            <v>-3843000</v>
          </cell>
          <cell r="K28">
            <v>189811.43999999977</v>
          </cell>
          <cell r="N28">
            <v>-293616.00400000002</v>
          </cell>
          <cell r="O28">
            <v>-204325.60200000001</v>
          </cell>
          <cell r="P28">
            <v>-181191.049</v>
          </cell>
          <cell r="Q28">
            <v>-293188.10699999996</v>
          </cell>
          <cell r="R28">
            <v>-256894.25699999998</v>
          </cell>
          <cell r="S28">
            <v>-316486</v>
          </cell>
          <cell r="T28">
            <v>-284203.66600000003</v>
          </cell>
          <cell r="U28">
            <v>-304275</v>
          </cell>
          <cell r="V28">
            <v>-372728.92699999997</v>
          </cell>
          <cell r="W28">
            <v>-268519.96600000007</v>
          </cell>
          <cell r="X28">
            <v>-406669.967</v>
          </cell>
          <cell r="Y28">
            <v>-471090.01500000001</v>
          </cell>
          <cell r="Z28">
            <v>-325000</v>
          </cell>
          <cell r="AA28">
            <v>-325000</v>
          </cell>
          <cell r="AB28">
            <v>-325000</v>
          </cell>
          <cell r="AC28">
            <v>-325000</v>
          </cell>
          <cell r="AD28">
            <v>-325000</v>
          </cell>
          <cell r="AE28">
            <v>-325000</v>
          </cell>
          <cell r="AF28">
            <v>-325000</v>
          </cell>
          <cell r="AG28">
            <v>-325000</v>
          </cell>
          <cell r="AH28">
            <v>-325000</v>
          </cell>
          <cell r="AI28">
            <v>-325000</v>
          </cell>
          <cell r="AJ28">
            <v>-325000</v>
          </cell>
          <cell r="AK28">
            <v>-268000</v>
          </cell>
          <cell r="AL28">
            <v>-3843000</v>
          </cell>
        </row>
        <row r="30">
          <cell r="C30">
            <v>844682.26199999976</v>
          </cell>
          <cell r="D30">
            <v>361000</v>
          </cell>
          <cell r="E30">
            <v>483682.26199999976</v>
          </cell>
          <cell r="F30" t="str">
            <v xml:space="preserve">        UTILIDAD ANTES DE IMPUESTO</v>
          </cell>
          <cell r="I30">
            <v>9889990.2670000009</v>
          </cell>
          <cell r="J30">
            <v>2447000</v>
          </cell>
          <cell r="K30">
            <v>7442990.2670000009</v>
          </cell>
          <cell r="N30">
            <v>507508.55400000064</v>
          </cell>
          <cell r="O30">
            <v>560031.4980000006</v>
          </cell>
          <cell r="P30">
            <v>569905.88699999882</v>
          </cell>
          <cell r="Q30">
            <v>478060.24700000032</v>
          </cell>
          <cell r="R30">
            <v>874760.23200000054</v>
          </cell>
          <cell r="S30">
            <v>918972.42099999962</v>
          </cell>
          <cell r="T30">
            <v>940692.39700000011</v>
          </cell>
          <cell r="U30">
            <v>1390345.3219999997</v>
          </cell>
          <cell r="V30">
            <v>1016159.8609999998</v>
          </cell>
          <cell r="W30">
            <v>870187.14400000032</v>
          </cell>
          <cell r="X30">
            <v>918684.4420000005</v>
          </cell>
          <cell r="Y30">
            <v>844682.26199999976</v>
          </cell>
          <cell r="Z30">
            <v>115000</v>
          </cell>
          <cell r="AA30">
            <v>91000</v>
          </cell>
          <cell r="AB30">
            <v>194000</v>
          </cell>
          <cell r="AC30">
            <v>112000</v>
          </cell>
          <cell r="AD30">
            <v>155000</v>
          </cell>
          <cell r="AE30">
            <v>149000</v>
          </cell>
          <cell r="AF30">
            <v>259000</v>
          </cell>
          <cell r="AG30">
            <v>218000</v>
          </cell>
          <cell r="AH30">
            <v>219000</v>
          </cell>
          <cell r="AI30">
            <v>237000</v>
          </cell>
          <cell r="AJ30">
            <v>337000</v>
          </cell>
          <cell r="AK30">
            <v>361000</v>
          </cell>
          <cell r="AL30">
            <v>2447000</v>
          </cell>
        </row>
        <row r="32">
          <cell r="C32">
            <v>-202811.709</v>
          </cell>
          <cell r="D32">
            <v>-68000</v>
          </cell>
          <cell r="E32">
            <v>-134811.709</v>
          </cell>
          <cell r="F32" t="str">
            <v xml:space="preserve">             IMPUESTO A LA RENTA</v>
          </cell>
          <cell r="I32">
            <v>-2279708.2799999998</v>
          </cell>
          <cell r="J32">
            <v>-959000</v>
          </cell>
          <cell r="K32">
            <v>-1320708.2799999998</v>
          </cell>
          <cell r="N32">
            <v>-202162.09099999999</v>
          </cell>
          <cell r="O32">
            <v>-281956.13099999999</v>
          </cell>
          <cell r="P32">
            <v>47947.928999999996</v>
          </cell>
          <cell r="Q32">
            <v>-145475.50599999999</v>
          </cell>
          <cell r="R32">
            <v>-203157.23</v>
          </cell>
          <cell r="S32">
            <v>-189524</v>
          </cell>
          <cell r="T32">
            <v>-196719.15</v>
          </cell>
          <cell r="U32">
            <v>-277454</v>
          </cell>
          <cell r="V32">
            <v>-214629.07</v>
          </cell>
          <cell r="W32">
            <v>-220656.886</v>
          </cell>
          <cell r="X32">
            <v>-193110.43599999999</v>
          </cell>
          <cell r="Y32">
            <v>-202811.709</v>
          </cell>
          <cell r="Z32">
            <v>-81000</v>
          </cell>
          <cell r="AA32">
            <v>-81000</v>
          </cell>
          <cell r="AB32">
            <v>-81000</v>
          </cell>
          <cell r="AC32">
            <v>-81000</v>
          </cell>
          <cell r="AD32">
            <v>-81000</v>
          </cell>
          <cell r="AE32">
            <v>-81000</v>
          </cell>
          <cell r="AF32">
            <v>-81000</v>
          </cell>
          <cell r="AG32">
            <v>-81000</v>
          </cell>
          <cell r="AH32">
            <v>-81000</v>
          </cell>
          <cell r="AI32">
            <v>-81000</v>
          </cell>
          <cell r="AJ32">
            <v>-81000</v>
          </cell>
          <cell r="AK32">
            <v>-68000</v>
          </cell>
          <cell r="AL32">
            <v>-959000</v>
          </cell>
        </row>
        <row r="34">
          <cell r="C34">
            <v>641870.55299999972</v>
          </cell>
          <cell r="D34">
            <v>293000</v>
          </cell>
          <cell r="E34">
            <v>348870.55299999972</v>
          </cell>
          <cell r="F34" t="str">
            <v xml:space="preserve">          R E S U L T A D O      N E T O</v>
          </cell>
          <cell r="I34">
            <v>7610281.9870000016</v>
          </cell>
          <cell r="J34">
            <v>1488000</v>
          </cell>
          <cell r="K34">
            <v>6122281.9870000016</v>
          </cell>
          <cell r="N34">
            <v>305346.46300000069</v>
          </cell>
          <cell r="O34">
            <v>278075.36700000061</v>
          </cell>
          <cell r="P34">
            <v>617853.81599999883</v>
          </cell>
          <cell r="Q34">
            <v>332584.74100000033</v>
          </cell>
          <cell r="R34">
            <v>671603.00200000056</v>
          </cell>
          <cell r="S34">
            <v>729448.42099999962</v>
          </cell>
          <cell r="T34">
            <v>743973.24700000009</v>
          </cell>
          <cell r="U34">
            <v>1112891.3219999997</v>
          </cell>
          <cell r="V34">
            <v>801530.79099999974</v>
          </cell>
          <cell r="W34">
            <v>649530.25800000038</v>
          </cell>
          <cell r="X34">
            <v>725574.00600000052</v>
          </cell>
          <cell r="Y34">
            <v>641870.55299999972</v>
          </cell>
          <cell r="Z34">
            <v>34000</v>
          </cell>
          <cell r="AA34">
            <v>10000</v>
          </cell>
          <cell r="AB34">
            <v>113000</v>
          </cell>
          <cell r="AC34">
            <v>31000</v>
          </cell>
          <cell r="AD34">
            <v>74000</v>
          </cell>
          <cell r="AE34">
            <v>68000</v>
          </cell>
          <cell r="AF34">
            <v>178000</v>
          </cell>
          <cell r="AG34">
            <v>137000</v>
          </cell>
          <cell r="AH34">
            <v>138000</v>
          </cell>
          <cell r="AI34">
            <v>156000</v>
          </cell>
          <cell r="AJ34">
            <v>256000</v>
          </cell>
          <cell r="AK34">
            <v>293000</v>
          </cell>
          <cell r="AL34">
            <v>1488000</v>
          </cell>
        </row>
        <row r="36">
          <cell r="C36">
            <v>641870.55299999996</v>
          </cell>
          <cell r="G36" t="str">
            <v>REAJ</v>
          </cell>
          <cell r="H36" t="str">
            <v>INTERESES</v>
          </cell>
          <cell r="I36">
            <v>7610280.9890000001</v>
          </cell>
          <cell r="K36" t="str">
            <v xml:space="preserve"> </v>
          </cell>
          <cell r="N36">
            <v>0.39834223365622273</v>
          </cell>
          <cell r="O36">
            <v>0.50346477297603665</v>
          </cell>
          <cell r="P36">
            <v>0.115</v>
          </cell>
          <cell r="Q36">
            <v>0.115</v>
          </cell>
          <cell r="R36">
            <v>0.115</v>
          </cell>
          <cell r="S36">
            <v>0.115</v>
          </cell>
          <cell r="T36">
            <v>0.12</v>
          </cell>
          <cell r="U36">
            <v>0.12</v>
          </cell>
          <cell r="V36">
            <v>0.12</v>
          </cell>
          <cell r="W36">
            <v>0.115</v>
          </cell>
          <cell r="X36">
            <v>0.14000000000000001</v>
          </cell>
          <cell r="Y36">
            <v>0.14000000000000001</v>
          </cell>
        </row>
        <row r="37">
          <cell r="G37">
            <v>25475</v>
          </cell>
        </row>
        <row r="38">
          <cell r="G38">
            <v>30000</v>
          </cell>
          <cell r="H38">
            <v>36000</v>
          </cell>
        </row>
        <row r="64">
          <cell r="C64" t="str">
            <v>C T C   EQUIPOS Y SERVICIOS  S.A.</v>
          </cell>
        </row>
        <row r="67">
          <cell r="E67" t="str">
            <v xml:space="preserve">C O S T O S     D E    O P E R A C I O N       </v>
          </cell>
        </row>
        <row r="68">
          <cell r="K68">
            <v>38070.16415034722</v>
          </cell>
        </row>
        <row r="69">
          <cell r="F69" t="str">
            <v xml:space="preserve">                      D I C I E M B R E     2 0 0 3</v>
          </cell>
          <cell r="K69">
            <v>38070.16415034722</v>
          </cell>
        </row>
        <row r="70">
          <cell r="N70" t="str">
            <v>C T C   EQUIPOS Y SERVICIOS  S.A.</v>
          </cell>
        </row>
        <row r="71">
          <cell r="D71" t="str">
            <v xml:space="preserve">   M E S</v>
          </cell>
          <cell r="F71" t="str">
            <v xml:space="preserve">             ( Miles de pesos )</v>
          </cell>
          <cell r="I71" t="str">
            <v xml:space="preserve">           ACUMULADO AL 31/12/2003</v>
          </cell>
          <cell r="N71" t="str">
            <v xml:space="preserve">C O S T O S     D E    O P E R A C I O N       </v>
          </cell>
        </row>
        <row r="73">
          <cell r="C73" t="str">
            <v>REAL</v>
          </cell>
          <cell r="D73" t="str">
            <v>PRESUPUESTO</v>
          </cell>
          <cell r="E73" t="str">
            <v>DESVIACION</v>
          </cell>
          <cell r="F73" t="str">
            <v xml:space="preserve">          CONCEPTO</v>
          </cell>
          <cell r="I73" t="str">
            <v>REAL</v>
          </cell>
          <cell r="J73" t="str">
            <v>PRESUPUESTO</v>
          </cell>
          <cell r="K73" t="str">
            <v>DESVIACION</v>
          </cell>
        </row>
        <row r="74">
          <cell r="N74" t="str">
            <v>REAL</v>
          </cell>
          <cell r="O74" t="str">
            <v>REAL</v>
          </cell>
          <cell r="P74" t="str">
            <v>REAL</v>
          </cell>
          <cell r="Q74" t="str">
            <v>REAL</v>
          </cell>
          <cell r="R74" t="str">
            <v>REAL</v>
          </cell>
          <cell r="S74" t="str">
            <v>REAL</v>
          </cell>
          <cell r="T74" t="str">
            <v>REAL</v>
          </cell>
          <cell r="U74" t="str">
            <v>REAL</v>
          </cell>
          <cell r="V74" t="str">
            <v>REAL</v>
          </cell>
          <cell r="W74" t="str">
            <v>REAL</v>
          </cell>
          <cell r="X74" t="str">
            <v>REAL</v>
          </cell>
          <cell r="Y74" t="str">
            <v>REAL</v>
          </cell>
          <cell r="Z74" t="str">
            <v>PRESUP</v>
          </cell>
          <cell r="AA74" t="str">
            <v>PRESUP</v>
          </cell>
          <cell r="AB74" t="str">
            <v>PRESUP</v>
          </cell>
          <cell r="AC74" t="str">
            <v>PRESUP</v>
          </cell>
          <cell r="AD74" t="str">
            <v>PRESUP</v>
          </cell>
          <cell r="AE74" t="str">
            <v>PRESUP</v>
          </cell>
          <cell r="AF74" t="str">
            <v>PRESUP</v>
          </cell>
          <cell r="AG74" t="str">
            <v>PRESUP</v>
          </cell>
          <cell r="AH74" t="str">
            <v>PRESUP</v>
          </cell>
          <cell r="AI74" t="str">
            <v>PRESUP</v>
          </cell>
          <cell r="AJ74" t="str">
            <v>PRESUP</v>
          </cell>
          <cell r="AK74" t="str">
            <v>PRESUP</v>
          </cell>
          <cell r="AL74" t="str">
            <v>TOTAL</v>
          </cell>
        </row>
        <row r="75">
          <cell r="F75" t="str">
            <v xml:space="preserve">      REMUNERACIONES</v>
          </cell>
          <cell r="N75">
            <v>1127</v>
          </cell>
          <cell r="O75">
            <v>1155</v>
          </cell>
          <cell r="P75">
            <v>1186</v>
          </cell>
          <cell r="Q75">
            <v>1216</v>
          </cell>
          <cell r="R75">
            <v>1247</v>
          </cell>
          <cell r="S75">
            <v>1277</v>
          </cell>
          <cell r="T75">
            <v>1308</v>
          </cell>
          <cell r="U75">
            <v>1339</v>
          </cell>
          <cell r="V75">
            <v>1369</v>
          </cell>
          <cell r="W75">
            <v>1400</v>
          </cell>
          <cell r="X75">
            <v>1430</v>
          </cell>
          <cell r="Y75">
            <v>1461</v>
          </cell>
          <cell r="Z75">
            <v>1127</v>
          </cell>
          <cell r="AA75">
            <v>1155</v>
          </cell>
          <cell r="AB75">
            <v>1186</v>
          </cell>
          <cell r="AC75">
            <v>1216</v>
          </cell>
          <cell r="AD75">
            <v>1247</v>
          </cell>
          <cell r="AE75">
            <v>1277</v>
          </cell>
          <cell r="AF75">
            <v>1308</v>
          </cell>
          <cell r="AG75">
            <v>1339</v>
          </cell>
          <cell r="AH75">
            <v>1369</v>
          </cell>
          <cell r="AI75">
            <v>1400</v>
          </cell>
          <cell r="AJ75">
            <v>1430</v>
          </cell>
          <cell r="AK75">
            <v>1461</v>
          </cell>
        </row>
        <row r="76">
          <cell r="G76" t="str">
            <v xml:space="preserve">   </v>
          </cell>
        </row>
        <row r="77">
          <cell r="B77">
            <v>-550.97399999999834</v>
          </cell>
          <cell r="C77">
            <v>23531.79</v>
          </cell>
          <cell r="D77">
            <v>22000</v>
          </cell>
          <cell r="E77">
            <v>-1531.7900000000009</v>
          </cell>
          <cell r="F77" t="str">
            <v xml:space="preserve">   01 Sueldos básicos</v>
          </cell>
          <cell r="I77">
            <v>281953.054</v>
          </cell>
          <cell r="J77">
            <v>260000</v>
          </cell>
          <cell r="K77">
            <v>-21953.054000000004</v>
          </cell>
          <cell r="M77">
            <v>258421.26400000002</v>
          </cell>
          <cell r="N77">
            <v>23492.359</v>
          </cell>
          <cell r="O77">
            <v>24082.763999999999</v>
          </cell>
          <cell r="P77">
            <v>23934.508999999998</v>
          </cell>
          <cell r="Q77">
            <v>23958.006000000001</v>
          </cell>
          <cell r="R77">
            <v>24202.845000000001</v>
          </cell>
          <cell r="S77">
            <v>23146.843000000001</v>
          </cell>
          <cell r="T77">
            <v>23420.491000000002</v>
          </cell>
          <cell r="U77">
            <v>23158.361000000001</v>
          </cell>
          <cell r="V77">
            <v>22723.01</v>
          </cell>
          <cell r="W77">
            <v>23264.467000000001</v>
          </cell>
          <cell r="X77">
            <v>23037.609</v>
          </cell>
          <cell r="Y77">
            <v>23531.79</v>
          </cell>
          <cell r="Z77">
            <v>20000</v>
          </cell>
          <cell r="AA77">
            <v>21000</v>
          </cell>
          <cell r="AB77">
            <v>21000</v>
          </cell>
          <cell r="AC77">
            <v>22000</v>
          </cell>
          <cell r="AD77">
            <v>22000</v>
          </cell>
          <cell r="AE77">
            <v>22000</v>
          </cell>
          <cell r="AF77">
            <v>22000</v>
          </cell>
          <cell r="AG77">
            <v>22000</v>
          </cell>
          <cell r="AH77">
            <v>22000</v>
          </cell>
          <cell r="AI77">
            <v>22000</v>
          </cell>
          <cell r="AJ77">
            <v>22000</v>
          </cell>
          <cell r="AK77">
            <v>22000</v>
          </cell>
          <cell r="AL77">
            <v>260000</v>
          </cell>
          <cell r="AM77">
            <v>62000</v>
          </cell>
        </row>
        <row r="78">
          <cell r="B78">
            <v>74.726000000000113</v>
          </cell>
          <cell r="C78">
            <v>4040.857</v>
          </cell>
          <cell r="D78">
            <v>3000</v>
          </cell>
          <cell r="E78">
            <v>-1040.857</v>
          </cell>
          <cell r="F78" t="str">
            <v xml:space="preserve">   02 Asignación complementaria</v>
          </cell>
          <cell r="I78">
            <v>47146.308000000005</v>
          </cell>
          <cell r="J78">
            <v>36000</v>
          </cell>
          <cell r="K78">
            <v>-11146.308000000005</v>
          </cell>
          <cell r="M78">
            <v>43105.451000000001</v>
          </cell>
          <cell r="N78">
            <v>3966.1309999999999</v>
          </cell>
          <cell r="O78">
            <v>3966.1309999999999</v>
          </cell>
          <cell r="P78">
            <v>3966.1309999999999</v>
          </cell>
          <cell r="Q78">
            <v>3966.1309999999999</v>
          </cell>
          <cell r="R78">
            <v>3966.1309999999999</v>
          </cell>
          <cell r="S78">
            <v>3926.6640000000002</v>
          </cell>
          <cell r="T78">
            <v>3895.2730000000001</v>
          </cell>
          <cell r="U78">
            <v>3871.4409999999998</v>
          </cell>
          <cell r="V78">
            <v>3747.2080000000001</v>
          </cell>
          <cell r="W78">
            <v>3928.3620000000001</v>
          </cell>
          <cell r="X78">
            <v>3905.848</v>
          </cell>
          <cell r="Y78">
            <v>4040.857</v>
          </cell>
          <cell r="Z78">
            <v>3000</v>
          </cell>
          <cell r="AA78">
            <v>3000</v>
          </cell>
          <cell r="AB78">
            <v>3000</v>
          </cell>
          <cell r="AC78">
            <v>3000</v>
          </cell>
          <cell r="AD78">
            <v>3000</v>
          </cell>
          <cell r="AE78">
            <v>3000</v>
          </cell>
          <cell r="AF78">
            <v>3000</v>
          </cell>
          <cell r="AG78">
            <v>3000</v>
          </cell>
          <cell r="AH78">
            <v>3000</v>
          </cell>
          <cell r="AI78">
            <v>3000</v>
          </cell>
          <cell r="AJ78">
            <v>3000</v>
          </cell>
          <cell r="AK78">
            <v>3000</v>
          </cell>
          <cell r="AL78">
            <v>36000</v>
          </cell>
          <cell r="AM78">
            <v>9000</v>
          </cell>
        </row>
        <row r="79">
          <cell r="B79">
            <v>53.63900000000001</v>
          </cell>
          <cell r="C79">
            <v>323.41500000000002</v>
          </cell>
          <cell r="D79">
            <v>0</v>
          </cell>
          <cell r="E79">
            <v>-323.41500000000002</v>
          </cell>
          <cell r="F79" t="str">
            <v xml:space="preserve">   03 Leyes sociales</v>
          </cell>
          <cell r="I79">
            <v>3222.5909999999994</v>
          </cell>
          <cell r="J79">
            <v>0</v>
          </cell>
          <cell r="K79">
            <v>-3222.5909999999994</v>
          </cell>
          <cell r="M79">
            <v>2899.1759999999995</v>
          </cell>
          <cell r="N79">
            <v>257.22399999999999</v>
          </cell>
          <cell r="O79">
            <v>269.77600000000001</v>
          </cell>
          <cell r="P79">
            <v>240.756</v>
          </cell>
          <cell r="Q79">
            <v>243.27099999999999</v>
          </cell>
          <cell r="R79">
            <v>244.91900000000001</v>
          </cell>
          <cell r="S79">
            <v>236.50899999999999</v>
          </cell>
          <cell r="T79">
            <v>262.43200000000002</v>
          </cell>
          <cell r="U79">
            <v>251.22</v>
          </cell>
          <cell r="V79">
            <v>290.77999999999997</v>
          </cell>
          <cell r="W79">
            <v>261.60399999999998</v>
          </cell>
          <cell r="X79">
            <v>340.685</v>
          </cell>
          <cell r="Y79">
            <v>323.41500000000002</v>
          </cell>
          <cell r="Z79">
            <v>0</v>
          </cell>
          <cell r="AA79">
            <v>0</v>
          </cell>
          <cell r="AB79">
            <v>0</v>
          </cell>
          <cell r="AL79">
            <v>0</v>
          </cell>
          <cell r="AM79">
            <v>0</v>
          </cell>
        </row>
        <row r="80">
          <cell r="B80">
            <v>-51.122000000000071</v>
          </cell>
          <cell r="C80">
            <v>1873.529</v>
          </cell>
          <cell r="D80">
            <v>2000</v>
          </cell>
          <cell r="E80">
            <v>126.471</v>
          </cell>
          <cell r="F80" t="str">
            <v xml:space="preserve">   04 Asignación compensatoria</v>
          </cell>
          <cell r="I80">
            <v>22373.180999999997</v>
          </cell>
          <cell r="J80">
            <v>24000</v>
          </cell>
          <cell r="K80">
            <v>1626.8190000000031</v>
          </cell>
          <cell r="M80">
            <v>20499.651999999998</v>
          </cell>
          <cell r="N80">
            <v>1924.6510000000001</v>
          </cell>
          <cell r="O80">
            <v>1924.6510000000001</v>
          </cell>
          <cell r="P80">
            <v>1924.6510000000001</v>
          </cell>
          <cell r="Q80">
            <v>1924.6510000000001</v>
          </cell>
          <cell r="R80">
            <v>1924.6510000000001</v>
          </cell>
          <cell r="S80">
            <v>1900.3</v>
          </cell>
          <cell r="T80">
            <v>1824.508</v>
          </cell>
          <cell r="U80">
            <v>1811.528</v>
          </cell>
          <cell r="V80">
            <v>1764.336</v>
          </cell>
          <cell r="W80">
            <v>1751.173</v>
          </cell>
          <cell r="X80">
            <v>1824.5519999999999</v>
          </cell>
          <cell r="Y80">
            <v>1873.529</v>
          </cell>
          <cell r="Z80">
            <v>2000</v>
          </cell>
          <cell r="AA80">
            <v>2000</v>
          </cell>
          <cell r="AB80">
            <v>2000</v>
          </cell>
          <cell r="AC80">
            <v>2000</v>
          </cell>
          <cell r="AD80">
            <v>2000</v>
          </cell>
          <cell r="AE80">
            <v>2000</v>
          </cell>
          <cell r="AF80">
            <v>2000</v>
          </cell>
          <cell r="AG80">
            <v>2000</v>
          </cell>
          <cell r="AH80">
            <v>2000</v>
          </cell>
          <cell r="AI80">
            <v>2000</v>
          </cell>
          <cell r="AJ80">
            <v>2000</v>
          </cell>
          <cell r="AK80">
            <v>2000</v>
          </cell>
          <cell r="AL80">
            <v>24000</v>
          </cell>
          <cell r="AM80">
            <v>6000</v>
          </cell>
        </row>
        <row r="81">
          <cell r="B81">
            <v>0</v>
          </cell>
          <cell r="C81">
            <v>0</v>
          </cell>
          <cell r="D81">
            <v>0</v>
          </cell>
          <cell r="E81">
            <v>0</v>
          </cell>
          <cell r="F81" t="str">
            <v xml:space="preserve">   05 Asiganación de zonasLeyes sociales</v>
          </cell>
          <cell r="I81">
            <v>0</v>
          </cell>
          <cell r="J81">
            <v>0</v>
          </cell>
          <cell r="K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L81">
            <v>0</v>
          </cell>
          <cell r="AM81">
            <v>0</v>
          </cell>
        </row>
        <row r="82">
          <cell r="B82">
            <v>5461.55</v>
          </cell>
          <cell r="C82">
            <v>6018.1040000000003</v>
          </cell>
          <cell r="D82">
            <v>3000</v>
          </cell>
          <cell r="E82">
            <v>-3018.1040000000003</v>
          </cell>
          <cell r="F82" t="str">
            <v xml:space="preserve">   06 Indemnización por años de servicio</v>
          </cell>
          <cell r="I82">
            <v>26671.647000000004</v>
          </cell>
          <cell r="J82">
            <v>23000</v>
          </cell>
          <cell r="K82">
            <v>-3671.6470000000045</v>
          </cell>
          <cell r="M82">
            <v>20653.543000000005</v>
          </cell>
          <cell r="N82">
            <v>1719.652</v>
          </cell>
          <cell r="O82">
            <v>556.55399999999997</v>
          </cell>
          <cell r="P82">
            <v>2639.087</v>
          </cell>
          <cell r="Q82">
            <v>3248.136</v>
          </cell>
          <cell r="R82">
            <v>2527.8820000000001</v>
          </cell>
          <cell r="S82">
            <v>2977.1350000000002</v>
          </cell>
          <cell r="T82">
            <v>2971.384</v>
          </cell>
          <cell r="U82">
            <v>1000.822</v>
          </cell>
          <cell r="V82">
            <v>672.01499999999999</v>
          </cell>
          <cell r="W82">
            <v>1131.4380000000001</v>
          </cell>
          <cell r="X82">
            <v>1209.4380000000001</v>
          </cell>
          <cell r="Y82">
            <v>6018.1040000000003</v>
          </cell>
          <cell r="Z82">
            <v>2000</v>
          </cell>
          <cell r="AA82">
            <v>1000</v>
          </cell>
          <cell r="AB82">
            <v>1000</v>
          </cell>
          <cell r="AC82">
            <v>3000</v>
          </cell>
          <cell r="AD82">
            <v>1000</v>
          </cell>
          <cell r="AE82">
            <v>2000</v>
          </cell>
          <cell r="AF82">
            <v>2000</v>
          </cell>
          <cell r="AG82">
            <v>2000</v>
          </cell>
          <cell r="AH82">
            <v>2000</v>
          </cell>
          <cell r="AI82">
            <v>2000</v>
          </cell>
          <cell r="AJ82">
            <v>2000</v>
          </cell>
          <cell r="AK82">
            <v>3000</v>
          </cell>
          <cell r="AL82">
            <v>23000</v>
          </cell>
          <cell r="AM82">
            <v>4000</v>
          </cell>
        </row>
        <row r="83">
          <cell r="B83">
            <v>-26.814999999999998</v>
          </cell>
          <cell r="C83">
            <v>159.52500000000001</v>
          </cell>
          <cell r="D83">
            <v>0</v>
          </cell>
          <cell r="E83">
            <v>-159.52500000000001</v>
          </cell>
          <cell r="F83" t="str">
            <v xml:space="preserve">   07 Otras asignaciones</v>
          </cell>
          <cell r="I83">
            <v>5393.8399999999992</v>
          </cell>
          <cell r="J83">
            <v>0</v>
          </cell>
          <cell r="K83">
            <v>-5393.8399999999992</v>
          </cell>
          <cell r="M83">
            <v>5234.3149999999996</v>
          </cell>
          <cell r="N83">
            <v>359.25900000000001</v>
          </cell>
          <cell r="O83">
            <v>186.34</v>
          </cell>
          <cell r="P83">
            <v>196.32499999999999</v>
          </cell>
          <cell r="Q83">
            <v>514.375</v>
          </cell>
          <cell r="R83">
            <v>270.96600000000001</v>
          </cell>
          <cell r="S83">
            <v>432.928</v>
          </cell>
          <cell r="T83">
            <v>175.71799999999999</v>
          </cell>
          <cell r="U83">
            <v>265.238</v>
          </cell>
          <cell r="V83">
            <v>1966.788</v>
          </cell>
          <cell r="W83">
            <v>334.73899999999998</v>
          </cell>
          <cell r="X83">
            <v>531.63900000000001</v>
          </cell>
          <cell r="Y83">
            <v>159.52500000000001</v>
          </cell>
          <cell r="Z83">
            <v>0</v>
          </cell>
          <cell r="AA83">
            <v>0</v>
          </cell>
          <cell r="AB83">
            <v>0</v>
          </cell>
          <cell r="AL83">
            <v>0</v>
          </cell>
          <cell r="AM83">
            <v>0</v>
          </cell>
        </row>
        <row r="84">
          <cell r="B84">
            <v>-487.67599999999999</v>
          </cell>
          <cell r="C84">
            <v>0</v>
          </cell>
          <cell r="D84">
            <v>0</v>
          </cell>
          <cell r="E84">
            <v>0</v>
          </cell>
          <cell r="F84" t="str">
            <v xml:space="preserve">   08 Sobretiempo</v>
          </cell>
          <cell r="I84">
            <v>5086.2739999999994</v>
          </cell>
          <cell r="J84">
            <v>0</v>
          </cell>
          <cell r="K84">
            <v>-5086.2739999999994</v>
          </cell>
          <cell r="M84">
            <v>5086.2739999999994</v>
          </cell>
          <cell r="N84">
            <v>181.56100000000001</v>
          </cell>
          <cell r="O84">
            <v>487.67599999999999</v>
          </cell>
          <cell r="P84">
            <v>925.03599999999994</v>
          </cell>
          <cell r="Q84">
            <v>131.84399999999999</v>
          </cell>
          <cell r="R84">
            <v>542.19000000000005</v>
          </cell>
          <cell r="S84">
            <v>1064.1179999999999</v>
          </cell>
          <cell r="T84">
            <v>302.41300000000001</v>
          </cell>
          <cell r="U84">
            <v>257.46899999999999</v>
          </cell>
          <cell r="V84">
            <v>410.74</v>
          </cell>
          <cell r="W84">
            <v>393.61500000000001</v>
          </cell>
          <cell r="X84">
            <v>389.61200000000002</v>
          </cell>
          <cell r="Y84">
            <v>0</v>
          </cell>
          <cell r="Z84">
            <v>0</v>
          </cell>
          <cell r="AA84">
            <v>0</v>
          </cell>
          <cell r="AB84">
            <v>0</v>
          </cell>
          <cell r="AL84">
            <v>0</v>
          </cell>
          <cell r="AM84">
            <v>0</v>
          </cell>
        </row>
        <row r="85">
          <cell r="B85">
            <v>0</v>
          </cell>
          <cell r="C85">
            <v>0</v>
          </cell>
          <cell r="D85">
            <v>0</v>
          </cell>
          <cell r="E85">
            <v>0</v>
          </cell>
          <cell r="F85" t="str">
            <v xml:space="preserve">   09 Comisiones por venta</v>
          </cell>
          <cell r="I85">
            <v>25.76</v>
          </cell>
          <cell r="J85">
            <v>0</v>
          </cell>
          <cell r="K85">
            <v>-25.76</v>
          </cell>
          <cell r="M85">
            <v>25.76</v>
          </cell>
          <cell r="N85">
            <v>0</v>
          </cell>
          <cell r="O85">
            <v>0</v>
          </cell>
          <cell r="P85">
            <v>0</v>
          </cell>
          <cell r="Q85">
            <v>0</v>
          </cell>
          <cell r="R85">
            <v>0</v>
          </cell>
          <cell r="S85">
            <v>0</v>
          </cell>
          <cell r="T85">
            <v>0</v>
          </cell>
          <cell r="U85">
            <v>0</v>
          </cell>
          <cell r="V85">
            <v>25.76</v>
          </cell>
          <cell r="W85">
            <v>0</v>
          </cell>
          <cell r="X85">
            <v>0</v>
          </cell>
          <cell r="Y85">
            <v>0</v>
          </cell>
          <cell r="Z85">
            <v>0</v>
          </cell>
          <cell r="AA85">
            <v>0</v>
          </cell>
          <cell r="AB85">
            <v>0</v>
          </cell>
          <cell r="AL85">
            <v>0</v>
          </cell>
          <cell r="AM85">
            <v>0</v>
          </cell>
        </row>
        <row r="86">
          <cell r="B86">
            <v>8640.1460000000006</v>
          </cell>
          <cell r="C86">
            <v>0</v>
          </cell>
          <cell r="D86">
            <v>0</v>
          </cell>
          <cell r="E86">
            <v>0</v>
          </cell>
          <cell r="F86" t="str">
            <v xml:space="preserve">   10 Fondo de indemnización</v>
          </cell>
          <cell r="I86">
            <v>-25920.438000000002</v>
          </cell>
          <cell r="J86">
            <v>-24000</v>
          </cell>
          <cell r="K86">
            <v>1920.4380000000019</v>
          </cell>
          <cell r="M86">
            <v>-25920.438000000002</v>
          </cell>
          <cell r="N86">
            <v>-8640.1460000000006</v>
          </cell>
          <cell r="O86">
            <v>-8640.1460000000006</v>
          </cell>
          <cell r="P86">
            <v>-8640.1460000000006</v>
          </cell>
          <cell r="Q86">
            <v>0</v>
          </cell>
          <cell r="R86">
            <v>0</v>
          </cell>
          <cell r="S86">
            <v>0</v>
          </cell>
          <cell r="T86">
            <v>0</v>
          </cell>
          <cell r="U86">
            <v>0</v>
          </cell>
          <cell r="V86">
            <v>0</v>
          </cell>
          <cell r="W86">
            <v>0</v>
          </cell>
          <cell r="X86">
            <v>0</v>
          </cell>
          <cell r="Y86">
            <v>0</v>
          </cell>
          <cell r="Z86">
            <v>-8000</v>
          </cell>
          <cell r="AA86">
            <v>-8000</v>
          </cell>
          <cell r="AB86">
            <v>-8000</v>
          </cell>
          <cell r="AL86">
            <v>-24000</v>
          </cell>
          <cell r="AM86">
            <v>-24000</v>
          </cell>
        </row>
        <row r="87">
          <cell r="B87">
            <v>-16.776999999999987</v>
          </cell>
          <cell r="C87">
            <v>419.53899999999999</v>
          </cell>
          <cell r="D87">
            <v>0</v>
          </cell>
          <cell r="E87">
            <v>-419.53899999999999</v>
          </cell>
          <cell r="F87" t="str">
            <v xml:space="preserve">   11 Aguinaldo de navidad</v>
          </cell>
          <cell r="I87">
            <v>5099.5049999999992</v>
          </cell>
          <cell r="J87">
            <v>0</v>
          </cell>
          <cell r="K87">
            <v>-5099.5049999999992</v>
          </cell>
          <cell r="M87">
            <v>4679.9659999999994</v>
          </cell>
          <cell r="N87">
            <v>436.31599999999997</v>
          </cell>
          <cell r="O87">
            <v>436.31599999999997</v>
          </cell>
          <cell r="P87">
            <v>437.26100000000002</v>
          </cell>
          <cell r="Q87">
            <v>437.26100000000002</v>
          </cell>
          <cell r="R87">
            <v>437.262</v>
          </cell>
          <cell r="S87">
            <v>427.04199999999997</v>
          </cell>
          <cell r="T87">
            <v>427.76</v>
          </cell>
          <cell r="U87">
            <v>381.471</v>
          </cell>
          <cell r="V87">
            <v>392.04899999999998</v>
          </cell>
          <cell r="W87">
            <v>433.61399999999998</v>
          </cell>
          <cell r="X87">
            <v>433.61399999999998</v>
          </cell>
          <cell r="Y87">
            <v>419.53899999999999</v>
          </cell>
          <cell r="Z87">
            <v>0</v>
          </cell>
          <cell r="AA87">
            <v>0</v>
          </cell>
          <cell r="AB87">
            <v>0</v>
          </cell>
          <cell r="AL87">
            <v>0</v>
          </cell>
          <cell r="AM87">
            <v>0</v>
          </cell>
        </row>
        <row r="88">
          <cell r="B88">
            <v>-19.394000000000005</v>
          </cell>
          <cell r="C88">
            <v>308.2</v>
          </cell>
          <cell r="D88">
            <v>0</v>
          </cell>
          <cell r="E88">
            <v>-308.2</v>
          </cell>
          <cell r="F88" t="str">
            <v xml:space="preserve">   12 Aguinaldo de fiestas patrias</v>
          </cell>
          <cell r="I88">
            <v>3864.8689999999997</v>
          </cell>
          <cell r="J88">
            <v>0</v>
          </cell>
          <cell r="K88">
            <v>-3864.8689999999997</v>
          </cell>
          <cell r="M88">
            <v>3556.6689999999999</v>
          </cell>
          <cell r="N88">
            <v>327.59399999999999</v>
          </cell>
          <cell r="O88">
            <v>327.59399999999999</v>
          </cell>
          <cell r="P88">
            <v>327.59399999999999</v>
          </cell>
          <cell r="Q88">
            <v>327.59399999999999</v>
          </cell>
          <cell r="R88">
            <v>327.59399999999999</v>
          </cell>
          <cell r="S88">
            <v>319.63900000000001</v>
          </cell>
          <cell r="T88">
            <v>320.19900000000001</v>
          </cell>
          <cell r="U88">
            <v>320.19900000000001</v>
          </cell>
          <cell r="V88">
            <v>334.73399999999998</v>
          </cell>
          <cell r="W88">
            <v>311.964</v>
          </cell>
          <cell r="X88">
            <v>311.964</v>
          </cell>
          <cell r="Y88">
            <v>308.2</v>
          </cell>
          <cell r="Z88">
            <v>0</v>
          </cell>
          <cell r="AA88">
            <v>0</v>
          </cell>
          <cell r="AB88">
            <v>0</v>
          </cell>
          <cell r="AL88">
            <v>0</v>
          </cell>
          <cell r="AM88">
            <v>0</v>
          </cell>
        </row>
        <row r="89">
          <cell r="B89">
            <v>-28.167999999999893</v>
          </cell>
          <cell r="C89">
            <v>1292.3420000000001</v>
          </cell>
          <cell r="D89">
            <v>1000</v>
          </cell>
          <cell r="E89">
            <v>-292.3420000000001</v>
          </cell>
          <cell r="F89" t="str">
            <v xml:space="preserve">   13 Gratificación legal</v>
          </cell>
          <cell r="I89">
            <v>16087.670000000002</v>
          </cell>
          <cell r="J89">
            <v>12000</v>
          </cell>
          <cell r="K89">
            <v>-4087.6700000000019</v>
          </cell>
          <cell r="M89">
            <v>14795.328000000001</v>
          </cell>
          <cell r="N89">
            <v>1320.51</v>
          </cell>
          <cell r="O89">
            <v>1320.51</v>
          </cell>
          <cell r="P89">
            <v>1320.51</v>
          </cell>
          <cell r="Q89">
            <v>1320.51</v>
          </cell>
          <cell r="R89">
            <v>1320.51</v>
          </cell>
          <cell r="S89">
            <v>1276.4929999999999</v>
          </cell>
          <cell r="T89">
            <v>1514.5809999999999</v>
          </cell>
          <cell r="U89">
            <v>1327.537</v>
          </cell>
          <cell r="V89">
            <v>1373.3150000000001</v>
          </cell>
          <cell r="W89">
            <v>1373.3150000000001</v>
          </cell>
          <cell r="X89">
            <v>1327.537</v>
          </cell>
          <cell r="Y89">
            <v>1292.3420000000001</v>
          </cell>
          <cell r="Z89">
            <v>1000</v>
          </cell>
          <cell r="AA89">
            <v>1000</v>
          </cell>
          <cell r="AB89">
            <v>1000</v>
          </cell>
          <cell r="AC89">
            <v>1000</v>
          </cell>
          <cell r="AD89">
            <v>1000</v>
          </cell>
          <cell r="AE89">
            <v>1000</v>
          </cell>
          <cell r="AF89">
            <v>1000</v>
          </cell>
          <cell r="AG89">
            <v>1000</v>
          </cell>
          <cell r="AH89">
            <v>1000</v>
          </cell>
          <cell r="AI89">
            <v>1000</v>
          </cell>
          <cell r="AJ89">
            <v>1000</v>
          </cell>
          <cell r="AK89">
            <v>1000</v>
          </cell>
          <cell r="AL89">
            <v>12000</v>
          </cell>
          <cell r="AM89">
            <v>3000</v>
          </cell>
        </row>
        <row r="90">
          <cell r="B90">
            <v>13943.202000000001</v>
          </cell>
          <cell r="C90">
            <v>14625.61</v>
          </cell>
          <cell r="D90">
            <v>1000</v>
          </cell>
          <cell r="E90">
            <v>-13625.61</v>
          </cell>
          <cell r="F90" t="str">
            <v xml:space="preserve">   14 Incentivo Cump. de objetivos</v>
          </cell>
          <cell r="I90">
            <v>57250.466</v>
          </cell>
          <cell r="J90">
            <v>12000</v>
          </cell>
          <cell r="K90">
            <v>-45250.466</v>
          </cell>
          <cell r="M90">
            <v>42624.856</v>
          </cell>
          <cell r="N90">
            <v>682.40800000000002</v>
          </cell>
          <cell r="O90">
            <v>682.40800000000002</v>
          </cell>
          <cell r="P90">
            <v>682.40800000000002</v>
          </cell>
          <cell r="Q90">
            <v>1314.2829999999999</v>
          </cell>
          <cell r="R90">
            <v>1314.4079999999999</v>
          </cell>
          <cell r="S90">
            <v>1314.4079999999999</v>
          </cell>
          <cell r="T90">
            <v>1314.4079999999999</v>
          </cell>
          <cell r="U90">
            <v>5094</v>
          </cell>
          <cell r="V90">
            <v>1302.125</v>
          </cell>
          <cell r="W90">
            <v>4462</v>
          </cell>
          <cell r="X90">
            <v>24462</v>
          </cell>
          <cell r="Y90">
            <v>14625.61</v>
          </cell>
          <cell r="Z90">
            <v>1000</v>
          </cell>
          <cell r="AA90">
            <v>1000</v>
          </cell>
          <cell r="AB90">
            <v>1000</v>
          </cell>
          <cell r="AC90">
            <v>1000</v>
          </cell>
          <cell r="AD90">
            <v>1000</v>
          </cell>
          <cell r="AE90">
            <v>1000</v>
          </cell>
          <cell r="AF90">
            <v>1000</v>
          </cell>
          <cell r="AG90">
            <v>1000</v>
          </cell>
          <cell r="AH90">
            <v>1000</v>
          </cell>
          <cell r="AI90">
            <v>1000</v>
          </cell>
          <cell r="AJ90">
            <v>1000</v>
          </cell>
          <cell r="AK90">
            <v>1000</v>
          </cell>
          <cell r="AL90">
            <v>12000</v>
          </cell>
          <cell r="AM90">
            <v>3000</v>
          </cell>
        </row>
        <row r="91">
          <cell r="B91">
            <v>-10.821000000000026</v>
          </cell>
          <cell r="C91">
            <v>824.05899999999997</v>
          </cell>
          <cell r="D91">
            <v>1000</v>
          </cell>
          <cell r="E91">
            <v>175.94100000000003</v>
          </cell>
          <cell r="F91" t="str">
            <v xml:space="preserve">   15 Bonificación feriado</v>
          </cell>
          <cell r="I91">
            <v>9726.3239999999987</v>
          </cell>
          <cell r="J91">
            <v>12000</v>
          </cell>
          <cell r="K91">
            <v>2273.6760000000013</v>
          </cell>
          <cell r="M91">
            <v>8902.2649999999994</v>
          </cell>
          <cell r="N91">
            <v>834.17100000000005</v>
          </cell>
          <cell r="O91">
            <v>834.88</v>
          </cell>
          <cell r="P91">
            <v>836.697</v>
          </cell>
          <cell r="Q91">
            <v>836.697</v>
          </cell>
          <cell r="R91">
            <v>814.69299999999998</v>
          </cell>
          <cell r="S91">
            <v>800.53099999999995</v>
          </cell>
          <cell r="T91">
            <v>800.99099999999999</v>
          </cell>
          <cell r="U91">
            <v>800.99099999999999</v>
          </cell>
          <cell r="V91">
            <v>726.63599999999997</v>
          </cell>
          <cell r="W91">
            <v>807.98900000000003</v>
          </cell>
          <cell r="X91">
            <v>807.98900000000003</v>
          </cell>
          <cell r="Y91">
            <v>824.05899999999997</v>
          </cell>
          <cell r="Z91">
            <v>1000</v>
          </cell>
          <cell r="AA91">
            <v>1000</v>
          </cell>
          <cell r="AB91">
            <v>1000</v>
          </cell>
          <cell r="AC91">
            <v>1000</v>
          </cell>
          <cell r="AD91">
            <v>1000</v>
          </cell>
          <cell r="AE91">
            <v>1000</v>
          </cell>
          <cell r="AF91">
            <v>1000</v>
          </cell>
          <cell r="AG91">
            <v>1000</v>
          </cell>
          <cell r="AH91">
            <v>1000</v>
          </cell>
          <cell r="AI91">
            <v>1000</v>
          </cell>
          <cell r="AJ91">
            <v>1000</v>
          </cell>
          <cell r="AK91">
            <v>1000</v>
          </cell>
          <cell r="AL91">
            <v>12000</v>
          </cell>
          <cell r="AM91">
            <v>3000</v>
          </cell>
        </row>
        <row r="92">
          <cell r="B92">
            <v>33.658999999999651</v>
          </cell>
          <cell r="C92">
            <v>2164.2959999999998</v>
          </cell>
          <cell r="D92">
            <v>2000</v>
          </cell>
          <cell r="E92">
            <v>-164.29599999999982</v>
          </cell>
          <cell r="F92" t="str">
            <v xml:space="preserve">   16 Provision de vacaciones</v>
          </cell>
          <cell r="I92">
            <v>27434.164000000001</v>
          </cell>
          <cell r="J92">
            <v>25000</v>
          </cell>
          <cell r="K92">
            <v>-2434.1640000000007</v>
          </cell>
          <cell r="M92">
            <v>25269.868000000002</v>
          </cell>
          <cell r="N92">
            <v>2125.1619999999998</v>
          </cell>
          <cell r="O92">
            <v>2130.6370000000002</v>
          </cell>
          <cell r="P92">
            <v>2130.86</v>
          </cell>
          <cell r="Q92">
            <v>2273.913</v>
          </cell>
          <cell r="R92">
            <v>2329.0230000000001</v>
          </cell>
          <cell r="S92">
            <v>2782.085</v>
          </cell>
          <cell r="T92">
            <v>2287.962</v>
          </cell>
          <cell r="U92">
            <v>2287.962</v>
          </cell>
          <cell r="V92">
            <v>2284.373</v>
          </cell>
          <cell r="W92">
            <v>2318.5790000000002</v>
          </cell>
          <cell r="X92">
            <v>2319.3119999999999</v>
          </cell>
          <cell r="Y92">
            <v>2164.2959999999998</v>
          </cell>
          <cell r="Z92">
            <v>2000</v>
          </cell>
          <cell r="AA92">
            <v>2000</v>
          </cell>
          <cell r="AB92">
            <v>3000</v>
          </cell>
          <cell r="AC92">
            <v>2000</v>
          </cell>
          <cell r="AD92">
            <v>2000</v>
          </cell>
          <cell r="AE92">
            <v>2000</v>
          </cell>
          <cell r="AF92">
            <v>2000</v>
          </cell>
          <cell r="AG92">
            <v>2000</v>
          </cell>
          <cell r="AH92">
            <v>2000</v>
          </cell>
          <cell r="AI92">
            <v>2000</v>
          </cell>
          <cell r="AJ92">
            <v>2000</v>
          </cell>
          <cell r="AK92">
            <v>2000</v>
          </cell>
          <cell r="AL92">
            <v>25000</v>
          </cell>
          <cell r="AM92">
            <v>7000</v>
          </cell>
        </row>
        <row r="93">
          <cell r="B93">
            <v>661.34099999999989</v>
          </cell>
          <cell r="C93">
            <v>1997.7059999999999</v>
          </cell>
          <cell r="D93">
            <v>2000</v>
          </cell>
          <cell r="E93">
            <v>2.2940000000000964</v>
          </cell>
          <cell r="F93" t="str">
            <v xml:space="preserve">   17 Ayuda para colación</v>
          </cell>
          <cell r="I93">
            <v>21166.692999999996</v>
          </cell>
          <cell r="J93">
            <v>22000</v>
          </cell>
          <cell r="K93">
            <v>833.30700000000434</v>
          </cell>
          <cell r="M93">
            <v>19168.986999999997</v>
          </cell>
          <cell r="N93">
            <v>1450.836</v>
          </cell>
          <cell r="O93">
            <v>1336.365</v>
          </cell>
          <cell r="P93">
            <v>2043.693</v>
          </cell>
          <cell r="Q93">
            <v>2068.56</v>
          </cell>
          <cell r="R93">
            <v>2076.8490000000002</v>
          </cell>
          <cell r="S93">
            <v>377.11500000000001</v>
          </cell>
          <cell r="T93">
            <v>1989.4169999999999</v>
          </cell>
          <cell r="U93">
            <v>1978.365</v>
          </cell>
          <cell r="V93">
            <v>1929.1849999999999</v>
          </cell>
          <cell r="W93">
            <v>1945.7629999999999</v>
          </cell>
          <cell r="X93">
            <v>1972.8389999999999</v>
          </cell>
          <cell r="Y93">
            <v>1997.7059999999999</v>
          </cell>
          <cell r="Z93">
            <v>2000</v>
          </cell>
          <cell r="AA93">
            <v>1000</v>
          </cell>
          <cell r="AB93">
            <v>1000</v>
          </cell>
          <cell r="AC93">
            <v>2000</v>
          </cell>
          <cell r="AD93">
            <v>2000</v>
          </cell>
          <cell r="AE93">
            <v>2000</v>
          </cell>
          <cell r="AF93">
            <v>2000</v>
          </cell>
          <cell r="AG93">
            <v>2000</v>
          </cell>
          <cell r="AH93">
            <v>2000</v>
          </cell>
          <cell r="AI93">
            <v>2000</v>
          </cell>
          <cell r="AJ93">
            <v>2000</v>
          </cell>
          <cell r="AK93">
            <v>2000</v>
          </cell>
          <cell r="AL93">
            <v>22000</v>
          </cell>
          <cell r="AM93">
            <v>4000</v>
          </cell>
        </row>
        <row r="94">
          <cell r="B94">
            <v>-28.480000000000018</v>
          </cell>
          <cell r="C94">
            <v>523.75</v>
          </cell>
          <cell r="D94">
            <v>0</v>
          </cell>
          <cell r="E94">
            <v>-523.75</v>
          </cell>
          <cell r="F94" t="str">
            <v xml:space="preserve">   18 Asignación de movilización</v>
          </cell>
          <cell r="I94">
            <v>6550.8020000000006</v>
          </cell>
          <cell r="J94">
            <v>0</v>
          </cell>
          <cell r="K94">
            <v>-6550.8020000000006</v>
          </cell>
          <cell r="M94">
            <v>6027.0520000000006</v>
          </cell>
          <cell r="N94">
            <v>552.23</v>
          </cell>
          <cell r="O94">
            <v>552.23</v>
          </cell>
          <cell r="P94">
            <v>552.23</v>
          </cell>
          <cell r="Q94">
            <v>552.23</v>
          </cell>
          <cell r="R94">
            <v>552.23</v>
          </cell>
          <cell r="S94">
            <v>539.03</v>
          </cell>
          <cell r="T94">
            <v>539.77200000000005</v>
          </cell>
          <cell r="U94">
            <v>539.77200000000005</v>
          </cell>
          <cell r="V94">
            <v>553.77800000000002</v>
          </cell>
          <cell r="W94">
            <v>553.77800000000002</v>
          </cell>
          <cell r="X94">
            <v>539.77200000000005</v>
          </cell>
          <cell r="Y94">
            <v>523.75</v>
          </cell>
          <cell r="Z94">
            <v>0</v>
          </cell>
          <cell r="AA94">
            <v>0</v>
          </cell>
          <cell r="AB94">
            <v>0</v>
          </cell>
          <cell r="AL94">
            <v>0</v>
          </cell>
          <cell r="AM94">
            <v>0</v>
          </cell>
        </row>
        <row r="95">
          <cell r="B95">
            <v>935.55699999999979</v>
          </cell>
          <cell r="C95">
            <v>2507.1909999999998</v>
          </cell>
          <cell r="D95">
            <v>3000</v>
          </cell>
          <cell r="E95">
            <v>492.8090000000002</v>
          </cell>
          <cell r="F95" t="str">
            <v xml:space="preserve">   19 Otros beneficios</v>
          </cell>
          <cell r="I95">
            <v>17353.618999999999</v>
          </cell>
          <cell r="J95">
            <v>34000</v>
          </cell>
          <cell r="K95">
            <v>16646.381000000001</v>
          </cell>
          <cell r="M95">
            <v>14846.428</v>
          </cell>
          <cell r="N95">
            <v>1432.3710000000001</v>
          </cell>
          <cell r="O95">
            <v>1571.634</v>
          </cell>
          <cell r="P95">
            <v>983.35500000000002</v>
          </cell>
          <cell r="Q95">
            <v>1102.874</v>
          </cell>
          <cell r="R95">
            <v>819.39700000000005</v>
          </cell>
          <cell r="S95">
            <v>1120.28</v>
          </cell>
          <cell r="T95">
            <v>1423.3420000000001</v>
          </cell>
          <cell r="U95">
            <v>1323.2819999999999</v>
          </cell>
          <cell r="V95">
            <v>1449.44</v>
          </cell>
          <cell r="W95">
            <v>1149.731</v>
          </cell>
          <cell r="X95">
            <v>2470.7220000000002</v>
          </cell>
          <cell r="Y95">
            <v>2507.1909999999998</v>
          </cell>
          <cell r="Z95">
            <v>2000</v>
          </cell>
          <cell r="AA95">
            <v>3000</v>
          </cell>
          <cell r="AB95">
            <v>2000</v>
          </cell>
          <cell r="AC95">
            <v>3000</v>
          </cell>
          <cell r="AD95">
            <v>3000</v>
          </cell>
          <cell r="AE95">
            <v>3000</v>
          </cell>
          <cell r="AF95">
            <v>3000</v>
          </cell>
          <cell r="AG95">
            <v>3000</v>
          </cell>
          <cell r="AH95">
            <v>3000</v>
          </cell>
          <cell r="AI95">
            <v>3000</v>
          </cell>
          <cell r="AJ95">
            <v>3000</v>
          </cell>
          <cell r="AK95">
            <v>3000</v>
          </cell>
          <cell r="AL95">
            <v>34000</v>
          </cell>
          <cell r="AM95">
            <v>7000</v>
          </cell>
        </row>
        <row r="96">
          <cell r="M96">
            <v>0</v>
          </cell>
          <cell r="AM96">
            <v>0</v>
          </cell>
        </row>
        <row r="97">
          <cell r="M97">
            <v>0</v>
          </cell>
          <cell r="N97" t="str">
            <v>-</v>
          </cell>
          <cell r="Z97" t="str">
            <v>-</v>
          </cell>
          <cell r="AA97" t="str">
            <v>-</v>
          </cell>
          <cell r="AB97" t="str">
            <v>-</v>
          </cell>
          <cell r="AL97" t="str">
            <v>-</v>
          </cell>
        </row>
        <row r="98">
          <cell r="C98">
            <v>60609.912999999993</v>
          </cell>
          <cell r="D98">
            <v>40000</v>
          </cell>
          <cell r="E98">
            <v>-20609.912999999993</v>
          </cell>
          <cell r="F98" t="str">
            <v xml:space="preserve">        TOTAL  REMUNERACIONES</v>
          </cell>
          <cell r="I98">
            <v>530486.32900000003</v>
          </cell>
          <cell r="J98">
            <v>436000</v>
          </cell>
          <cell r="K98">
            <v>-94486.329000000027</v>
          </cell>
          <cell r="M98">
            <v>469876.41600000003</v>
          </cell>
          <cell r="N98">
            <v>32422.288999999993</v>
          </cell>
          <cell r="O98">
            <v>32026.32</v>
          </cell>
          <cell r="P98">
            <v>34500.957000000009</v>
          </cell>
          <cell r="Q98">
            <v>44220.33600000001</v>
          </cell>
          <cell r="R98">
            <v>43671.550000000017</v>
          </cell>
          <cell r="S98">
            <v>42641.12000000001</v>
          </cell>
          <cell r="T98">
            <v>43470.651000000005</v>
          </cell>
          <cell r="U98">
            <v>44669.658000000003</v>
          </cell>
          <cell r="V98">
            <v>41946.27199999999</v>
          </cell>
          <cell r="W98">
            <v>44422.131000000001</v>
          </cell>
          <cell r="X98">
            <v>65885.131999999998</v>
          </cell>
          <cell r="Y98">
            <v>60609.912999999993</v>
          </cell>
          <cell r="Z98">
            <v>28000</v>
          </cell>
          <cell r="AA98">
            <v>28000</v>
          </cell>
          <cell r="AB98">
            <v>28000</v>
          </cell>
          <cell r="AC98">
            <v>40000</v>
          </cell>
          <cell r="AD98">
            <v>38000</v>
          </cell>
          <cell r="AE98">
            <v>39000</v>
          </cell>
          <cell r="AF98">
            <v>39000</v>
          </cell>
          <cell r="AG98">
            <v>39000</v>
          </cell>
          <cell r="AH98">
            <v>39000</v>
          </cell>
          <cell r="AI98">
            <v>39000</v>
          </cell>
          <cell r="AJ98">
            <v>39000</v>
          </cell>
          <cell r="AK98">
            <v>40000</v>
          </cell>
          <cell r="AL98">
            <v>436000</v>
          </cell>
        </row>
      </sheetData>
      <sheetData sheetId="1"/>
      <sheetData sheetId="2" refreshError="1"/>
      <sheetData sheetId="3" refreshError="1"/>
      <sheetData sheetId="4" refreshError="1"/>
      <sheetData sheetId="5" refreshError="1"/>
      <sheetData sheetId="6"/>
      <sheetData sheetId="7" refreshError="1"/>
      <sheetData sheetId="8"/>
      <sheetData sheetId="9" refreshError="1"/>
      <sheetData sheetId="10"/>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F"/>
      <sheetName val="Sheet1"/>
    </sheetNames>
    <sheetDataSet>
      <sheetData sheetId="0" refreshError="1"/>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io"/>
      <sheetName val="Ingresos"/>
    </sheetNames>
    <sheetDataSet>
      <sheetData sheetId="0"/>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2003"/>
      <sheetName val="at2002"/>
      <sheetName val="Mundo FUt"/>
      <sheetName val="Mundo"/>
      <sheetName val="Estres $ corrientes"/>
      <sheetName val="diciembre"/>
      <sheetName val="Mundo CPT 01.01.02"/>
      <sheetName val="cpi01012002"/>
      <sheetName val="datos"/>
      <sheetName val="cpi muni"/>
      <sheetName val="cpi01012003"/>
      <sheetName val="Mundo CPT 01.01.03"/>
      <sheetName val="Mundo RLI"/>
      <sheetName val="rli"/>
      <sheetName val="2611001"/>
      <sheetName val="129"/>
      <sheetName val="castigos con respaldo"/>
      <sheetName val="faltantes de cartas"/>
      <sheetName val="créditosdonaciones"/>
      <sheetName val="multas"/>
      <sheetName val="analisis"/>
      <sheetName val="datos f22"/>
      <sheetName val="ctctrfut122002"/>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tizaciones"/>
      <sheetName val="Calculo Tasa Real"/>
      <sheetName val="UF 2000"/>
      <sheetName val="Inversiones"/>
    </sheetNames>
    <sheetDataSet>
      <sheetData sheetId="0"/>
      <sheetData sheetId="1"/>
      <sheetData sheetId="2"/>
      <sheetData sheetId="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al9%"/>
      <sheetName val="BceDec10"/>
      <sheetName val="BceJUN11"/>
      <sheetName val="Provisiones"/>
      <sheetName val="RLI"/>
      <sheetName val="Book vs Tax"/>
      <sheetName val="Proof of change"/>
      <sheetName val="AF"/>
      <sheetName val="%AF"/>
      <sheetName val="AnalysisCY10"/>
      <sheetName val="JNL"/>
      <sheetName val="Analysis11"/>
      <sheetName val="Non-Cash"/>
      <sheetName val="PPM"/>
      <sheetName val="Revaluation"/>
      <sheetName val="CMZ"/>
      <sheetName val="Patentes"/>
      <sheetName val="SLP-MT"/>
      <sheetName val="HousingAmor"/>
      <sheetName val="220420"/>
    </sheetNames>
    <sheetDataSet>
      <sheetData sheetId="0">
        <row r="4">
          <cell r="B4">
            <v>0</v>
          </cell>
          <cell r="C4">
            <v>0.41600000000000004</v>
          </cell>
          <cell r="I4">
            <v>0.04</v>
          </cell>
        </row>
        <row r="5">
          <cell r="B5">
            <v>0.41604488778054871</v>
          </cell>
          <cell r="C5">
            <v>0.41708500000000004</v>
          </cell>
          <cell r="I5">
            <v>4.0112219451371577E-2</v>
          </cell>
        </row>
        <row r="6">
          <cell r="B6">
            <v>0.41712977611940305</v>
          </cell>
          <cell r="C6">
            <v>0.41817000000000004</v>
          </cell>
          <cell r="I6">
            <v>4.0223880597014934E-2</v>
          </cell>
        </row>
        <row r="7">
          <cell r="B7">
            <v>0.41821466501240695</v>
          </cell>
          <cell r="C7">
            <v>0.41925499999999999</v>
          </cell>
          <cell r="I7">
            <v>4.033498759305211E-2</v>
          </cell>
        </row>
        <row r="8">
          <cell r="B8">
            <v>0.41929955445544548</v>
          </cell>
          <cell r="C8">
            <v>0.42033999999999994</v>
          </cell>
          <cell r="I8">
            <v>4.0445544554455447E-2</v>
          </cell>
        </row>
        <row r="9">
          <cell r="B9">
            <v>0.42038444444444439</v>
          </cell>
          <cell r="C9">
            <v>0.42142499999999999</v>
          </cell>
          <cell r="I9">
            <v>4.055555555555556E-2</v>
          </cell>
        </row>
        <row r="10">
          <cell r="B10">
            <v>0.42146933497536943</v>
          </cell>
          <cell r="C10">
            <v>0.42251</v>
          </cell>
          <cell r="I10">
            <v>4.0665024630541884E-2</v>
          </cell>
        </row>
        <row r="11">
          <cell r="B11">
            <v>0.42255422604422604</v>
          </cell>
          <cell r="C11">
            <v>0.423595</v>
          </cell>
          <cell r="I11">
            <v>4.0773955773955789E-2</v>
          </cell>
        </row>
        <row r="12">
          <cell r="B12">
            <v>0.4236391176470588</v>
          </cell>
          <cell r="C12">
            <v>0.42467999999999995</v>
          </cell>
          <cell r="I12">
            <v>4.0882352941176474E-2</v>
          </cell>
        </row>
        <row r="13">
          <cell r="B13">
            <v>0.42472400977995112</v>
          </cell>
          <cell r="C13">
            <v>0.425765</v>
          </cell>
          <cell r="I13">
            <v>4.0990220048899767E-2</v>
          </cell>
        </row>
        <row r="14">
          <cell r="B14">
            <v>0.42580890243902431</v>
          </cell>
          <cell r="C14">
            <v>0.42684999999999995</v>
          </cell>
          <cell r="I14">
            <v>4.1097560975609765E-2</v>
          </cell>
        </row>
        <row r="15">
          <cell r="B15">
            <v>0.42689379562043794</v>
          </cell>
          <cell r="C15">
            <v>0.42793500000000007</v>
          </cell>
          <cell r="I15">
            <v>4.1204379562043814E-2</v>
          </cell>
        </row>
        <row r="16">
          <cell r="B16">
            <v>0.42797868932038835</v>
          </cell>
          <cell r="C16">
            <v>0.42902000000000001</v>
          </cell>
          <cell r="I16">
            <v>4.1310679611650504E-2</v>
          </cell>
        </row>
        <row r="17">
          <cell r="B17">
            <v>0.42906358353510898</v>
          </cell>
          <cell r="C17">
            <v>0.43010499999999996</v>
          </cell>
          <cell r="I17">
            <v>4.1416464891041171E-2</v>
          </cell>
        </row>
        <row r="18">
          <cell r="B18">
            <v>0.43014847826086955</v>
          </cell>
          <cell r="C18">
            <v>0.43118999999999996</v>
          </cell>
          <cell r="I18">
            <v>4.1521739130434797E-2</v>
          </cell>
        </row>
        <row r="19">
          <cell r="B19">
            <v>0.43123337349397589</v>
          </cell>
          <cell r="C19">
            <v>0.43227499999999996</v>
          </cell>
          <cell r="I19">
            <v>4.1626506024096399E-2</v>
          </cell>
        </row>
        <row r="20">
          <cell r="B20">
            <v>0.43231826923076927</v>
          </cell>
          <cell r="C20">
            <v>0.43336000000000008</v>
          </cell>
          <cell r="I20">
            <v>4.1730769230769252E-2</v>
          </cell>
        </row>
        <row r="21">
          <cell r="B21">
            <v>0.43340316546762592</v>
          </cell>
          <cell r="C21">
            <v>0.43444500000000003</v>
          </cell>
          <cell r="I21">
            <v>4.1834532374100744E-2</v>
          </cell>
        </row>
        <row r="22">
          <cell r="B22">
            <v>0.43448806220095698</v>
          </cell>
          <cell r="C22">
            <v>0.43553000000000003</v>
          </cell>
          <cell r="I22">
            <v>4.1937799043062218E-2</v>
          </cell>
        </row>
        <row r="23">
          <cell r="B23">
            <v>0.43557295942720758</v>
          </cell>
          <cell r="C23">
            <v>0.43661499999999998</v>
          </cell>
          <cell r="I23">
            <v>4.2040572792362785E-2</v>
          </cell>
        </row>
        <row r="24">
          <cell r="B24">
            <v>0.43665785714285715</v>
          </cell>
          <cell r="C24">
            <v>0.43770000000000003</v>
          </cell>
          <cell r="I24">
            <v>4.2142857142857162E-2</v>
          </cell>
        </row>
        <row r="25">
          <cell r="B25">
            <v>0.43774275534441803</v>
          </cell>
          <cell r="C25">
            <v>0.43878500000000004</v>
          </cell>
          <cell r="I25">
            <v>4.2244655581947767E-2</v>
          </cell>
        </row>
        <row r="26">
          <cell r="B26">
            <v>0.4388276540284361</v>
          </cell>
          <cell r="C26">
            <v>0.43987000000000009</v>
          </cell>
          <cell r="I26">
            <v>4.2345971563981066E-2</v>
          </cell>
        </row>
        <row r="27">
          <cell r="B27">
            <v>0.43991255319148947</v>
          </cell>
          <cell r="C27">
            <v>0.44095500000000004</v>
          </cell>
          <cell r="I27">
            <v>4.2446808510638319E-2</v>
          </cell>
        </row>
        <row r="28">
          <cell r="B28">
            <v>0.44099745283018865</v>
          </cell>
          <cell r="C28">
            <v>0.44203999999999993</v>
          </cell>
          <cell r="I28">
            <v>4.2547169811320777E-2</v>
          </cell>
        </row>
        <row r="29">
          <cell r="B29">
            <v>0.44208235294117648</v>
          </cell>
          <cell r="C29">
            <v>0.44312499999999999</v>
          </cell>
          <cell r="I29">
            <v>4.2647058823529441E-2</v>
          </cell>
        </row>
        <row r="30">
          <cell r="B30">
            <v>0.44316725352112674</v>
          </cell>
          <cell r="C30">
            <v>0.44420999999999999</v>
          </cell>
          <cell r="I30">
            <v>4.2746478873239464E-2</v>
          </cell>
        </row>
        <row r="31">
          <cell r="B31">
            <v>0.44425215456674466</v>
          </cell>
          <cell r="C31">
            <v>0.445295</v>
          </cell>
          <cell r="I31">
            <v>4.284543325526935E-2</v>
          </cell>
        </row>
        <row r="32">
          <cell r="B32">
            <v>0.44533705607476648</v>
          </cell>
          <cell r="C32">
            <v>0.44638000000000005</v>
          </cell>
          <cell r="I32">
            <v>4.2943925233644882E-2</v>
          </cell>
        </row>
        <row r="33">
          <cell r="B33">
            <v>0.44642195804195806</v>
          </cell>
          <cell r="C33">
            <v>0.447465</v>
          </cell>
          <cell r="I33">
            <v>4.3041958041958067E-2</v>
          </cell>
        </row>
        <row r="34">
          <cell r="B34">
            <v>0.44750686046511629</v>
          </cell>
          <cell r="C34">
            <v>0.44855</v>
          </cell>
          <cell r="I34">
            <v>4.3139534883720958E-2</v>
          </cell>
        </row>
        <row r="35">
          <cell r="B35">
            <v>0.44859176334106732</v>
          </cell>
          <cell r="C35">
            <v>0.44963500000000001</v>
          </cell>
          <cell r="I35">
            <v>4.3236658932714653E-2</v>
          </cell>
        </row>
        <row r="36">
          <cell r="B36">
            <v>0.44967666666666672</v>
          </cell>
          <cell r="C36">
            <v>0.45072000000000012</v>
          </cell>
          <cell r="I36">
            <v>4.333333333333337E-2</v>
          </cell>
        </row>
        <row r="37">
          <cell r="B37">
            <v>0.45076157043880011</v>
          </cell>
          <cell r="C37">
            <v>0.45180500000000096</v>
          </cell>
          <cell r="I37">
            <v>4.3429561200923721E-2</v>
          </cell>
        </row>
        <row r="38">
          <cell r="B38">
            <v>0.45184647465437788</v>
          </cell>
          <cell r="C38">
            <v>0.45289000000000001</v>
          </cell>
          <cell r="I38">
            <v>4.3525345622119849E-2</v>
          </cell>
        </row>
        <row r="39">
          <cell r="B39">
            <v>0.45293137931034488</v>
          </cell>
          <cell r="C39">
            <v>0.45397500000000002</v>
          </cell>
          <cell r="I39">
            <v>4.3620689655172448E-2</v>
          </cell>
        </row>
        <row r="40">
          <cell r="B40">
            <v>0.45401628440366976</v>
          </cell>
          <cell r="C40">
            <v>0.45506000000000107</v>
          </cell>
          <cell r="I40">
            <v>4.3715596330275358E-2</v>
          </cell>
        </row>
        <row r="41">
          <cell r="B41">
            <v>0.45510118993135118</v>
          </cell>
          <cell r="C41">
            <v>0.45614500000000108</v>
          </cell>
          <cell r="I41">
            <v>4.3810068649885715E-2</v>
          </cell>
        </row>
        <row r="42">
          <cell r="B42">
            <v>0.45618609589041204</v>
          </cell>
          <cell r="C42">
            <v>0.45723000000000097</v>
          </cell>
          <cell r="I42">
            <v>4.3904109589041222E-2</v>
          </cell>
        </row>
        <row r="43">
          <cell r="B43">
            <v>0.45727100227790435</v>
          </cell>
          <cell r="C43">
            <v>0.45831500000000008</v>
          </cell>
          <cell r="I43">
            <v>4.3997722095672209E-2</v>
          </cell>
        </row>
        <row r="44">
          <cell r="B44">
            <v>0.45835590909091017</v>
          </cell>
          <cell r="C44">
            <v>0.45940000000000109</v>
          </cell>
          <cell r="I44">
            <v>4.4090909090909222E-2</v>
          </cell>
        </row>
        <row r="45">
          <cell r="B45">
            <v>0.45944081632653172</v>
          </cell>
          <cell r="C45">
            <v>0.46048500000000109</v>
          </cell>
          <cell r="I45">
            <v>4.4183673469387889E-2</v>
          </cell>
        </row>
        <row r="46">
          <cell r="B46">
            <v>0.46052572398190156</v>
          </cell>
          <cell r="C46">
            <v>0.46157000000000109</v>
          </cell>
          <cell r="I46">
            <v>4.4276018099547648E-2</v>
          </cell>
        </row>
        <row r="47">
          <cell r="B47">
            <v>0.46161063205417718</v>
          </cell>
          <cell r="C47">
            <v>0.46265500000000104</v>
          </cell>
          <cell r="I47">
            <v>4.4367945823927897E-2</v>
          </cell>
        </row>
        <row r="48">
          <cell r="B48">
            <v>0.46269554054054163</v>
          </cell>
          <cell r="C48">
            <v>0.4637400000000011</v>
          </cell>
          <cell r="I48">
            <v>4.4459459459459588E-2</v>
          </cell>
        </row>
        <row r="49">
          <cell r="B49">
            <v>0.46378044943820329</v>
          </cell>
          <cell r="C49">
            <v>0.46482500000000104</v>
          </cell>
          <cell r="I49">
            <v>4.4550561797752943E-2</v>
          </cell>
        </row>
        <row r="50">
          <cell r="B50">
            <v>0.46486535874439572</v>
          </cell>
          <cell r="C50">
            <v>0.4659100000000011</v>
          </cell>
          <cell r="I50">
            <v>4.4641255605381298E-2</v>
          </cell>
        </row>
        <row r="51">
          <cell r="B51">
            <v>0.46595026845637699</v>
          </cell>
          <cell r="C51">
            <v>0.46699500000000116</v>
          </cell>
          <cell r="I51">
            <v>4.4731543624161214E-2</v>
          </cell>
        </row>
        <row r="52">
          <cell r="B52">
            <v>0.46703517857142973</v>
          </cell>
          <cell r="C52">
            <v>0.46808000000000111</v>
          </cell>
          <cell r="I52">
            <v>4.4821428571428699E-2</v>
          </cell>
        </row>
        <row r="53">
          <cell r="B53">
            <v>0.46812008908686081</v>
          </cell>
          <cell r="C53">
            <v>0.46916500000000111</v>
          </cell>
          <cell r="I53">
            <v>4.4910913140311939E-2</v>
          </cell>
        </row>
        <row r="54">
          <cell r="B54">
            <v>0.46920500000000104</v>
          </cell>
          <cell r="C54">
            <v>0.47025000000000111</v>
          </cell>
          <cell r="I54">
            <v>4.5000000000000137E-2</v>
          </cell>
        </row>
        <row r="55">
          <cell r="B55">
            <v>0.47032483370288364</v>
          </cell>
          <cell r="C55">
            <v>0.47137000000000118</v>
          </cell>
          <cell r="I55">
            <v>4.5166297117516761E-2</v>
          </cell>
        </row>
        <row r="56">
          <cell r="B56">
            <v>0.47144466814159408</v>
          </cell>
          <cell r="C56">
            <v>0.47249000000000119</v>
          </cell>
          <cell r="I56">
            <v>4.5331858407079775E-2</v>
          </cell>
        </row>
        <row r="57">
          <cell r="B57">
            <v>0.47256450331125932</v>
          </cell>
          <cell r="C57">
            <v>0.47361000000000103</v>
          </cell>
          <cell r="I57">
            <v>4.5496688741721969E-2</v>
          </cell>
        </row>
        <row r="58">
          <cell r="B58">
            <v>0.47368433920704955</v>
          </cell>
          <cell r="C58">
            <v>0.4747300000000011</v>
          </cell>
          <cell r="I58">
            <v>4.5660792951541969E-2</v>
          </cell>
        </row>
        <row r="59">
          <cell r="B59">
            <v>0.47480417582417689</v>
          </cell>
          <cell r="C59">
            <v>0.47585000000000111</v>
          </cell>
          <cell r="I59">
            <v>4.5824175824175938E-2</v>
          </cell>
        </row>
        <row r="60">
          <cell r="B60">
            <v>0.4759240131578959</v>
          </cell>
          <cell r="C60">
            <v>0.47697000000000117</v>
          </cell>
          <cell r="I60">
            <v>4.598684210526327E-2</v>
          </cell>
        </row>
        <row r="61">
          <cell r="B61">
            <v>0.47704385120350223</v>
          </cell>
          <cell r="C61">
            <v>0.47809000000000113</v>
          </cell>
          <cell r="I61">
            <v>4.614879649890602E-2</v>
          </cell>
        </row>
        <row r="62">
          <cell r="B62">
            <v>0.47816368995633296</v>
          </cell>
          <cell r="C62">
            <v>0.47921000000000102</v>
          </cell>
          <cell r="I62">
            <v>4.6310043668122365E-2</v>
          </cell>
        </row>
        <row r="63">
          <cell r="B63">
            <v>0.47928352941176577</v>
          </cell>
          <cell r="C63">
            <v>0.48033000000000109</v>
          </cell>
          <cell r="I63">
            <v>4.6470588235294215E-2</v>
          </cell>
        </row>
        <row r="64">
          <cell r="B64">
            <v>0.48040336956521845</v>
          </cell>
          <cell r="C64">
            <v>0.4814500000000011</v>
          </cell>
          <cell r="I64">
            <v>4.6630434782608789E-2</v>
          </cell>
        </row>
        <row r="65">
          <cell r="B65">
            <v>0.48152321041214863</v>
          </cell>
          <cell r="C65">
            <v>0.48257000000000111</v>
          </cell>
          <cell r="I65">
            <v>4.6789587852494666E-2</v>
          </cell>
        </row>
        <row r="66">
          <cell r="B66">
            <v>0.48264305194805307</v>
          </cell>
          <cell r="C66">
            <v>0.48369000000000112</v>
          </cell>
          <cell r="I66">
            <v>4.6948051948052037E-2</v>
          </cell>
        </row>
        <row r="67">
          <cell r="B67">
            <v>0.48376289416846763</v>
          </cell>
          <cell r="C67">
            <v>0.48481000000000102</v>
          </cell>
          <cell r="I67">
            <v>4.7105831533477395E-2</v>
          </cell>
        </row>
        <row r="68">
          <cell r="B68">
            <v>0.48488273706896651</v>
          </cell>
          <cell r="C68">
            <v>0.48593000000000103</v>
          </cell>
          <cell r="I68">
            <v>4.7262931034482834E-2</v>
          </cell>
        </row>
        <row r="69">
          <cell r="B69">
            <v>0.48600258064516239</v>
          </cell>
          <cell r="C69">
            <v>0.48705000000000109</v>
          </cell>
          <cell r="I69">
            <v>4.7419354838709751E-2</v>
          </cell>
        </row>
        <row r="70">
          <cell r="B70">
            <v>0.48712242489270491</v>
          </cell>
          <cell r="C70">
            <v>0.4881700000000011</v>
          </cell>
          <cell r="I70">
            <v>4.7575107296137412E-2</v>
          </cell>
        </row>
        <row r="71">
          <cell r="B71">
            <v>0.48824226980728164</v>
          </cell>
          <cell r="C71">
            <v>0.48929000000000111</v>
          </cell>
          <cell r="I71">
            <v>4.7730192719486149E-2</v>
          </cell>
        </row>
        <row r="72">
          <cell r="B72">
            <v>0.48936211538461655</v>
          </cell>
          <cell r="C72">
            <v>0.49041000000000107</v>
          </cell>
          <cell r="I72">
            <v>4.7884615384615442E-2</v>
          </cell>
        </row>
        <row r="73">
          <cell r="B73">
            <v>0.49048196162047014</v>
          </cell>
          <cell r="C73">
            <v>0.49153000000000108</v>
          </cell>
          <cell r="I73">
            <v>4.80383795309169E-2</v>
          </cell>
        </row>
        <row r="74">
          <cell r="B74">
            <v>0.49160180851063934</v>
          </cell>
          <cell r="C74">
            <v>0.49265000000000103</v>
          </cell>
          <cell r="I74">
            <v>4.8191489361702179E-2</v>
          </cell>
        </row>
        <row r="75">
          <cell r="B75">
            <v>0.49272165605095647</v>
          </cell>
          <cell r="C75">
            <v>0.4937700000000011</v>
          </cell>
          <cell r="I75">
            <v>4.834394904458604E-2</v>
          </cell>
        </row>
        <row r="76">
          <cell r="B76">
            <v>0.49384150423728929</v>
          </cell>
          <cell r="C76">
            <v>0.49489000000000111</v>
          </cell>
          <cell r="I76">
            <v>4.8495762711864454E-2</v>
          </cell>
        </row>
        <row r="77">
          <cell r="B77">
            <v>0.49496135306554018</v>
          </cell>
          <cell r="C77">
            <v>0.49601000000000101</v>
          </cell>
          <cell r="I77">
            <v>4.8646934460887983E-2</v>
          </cell>
        </row>
        <row r="78">
          <cell r="B78">
            <v>0.49608120253164656</v>
          </cell>
          <cell r="C78">
            <v>0.49713000000000102</v>
          </cell>
          <cell r="I78">
            <v>4.8797468354430412E-2</v>
          </cell>
        </row>
        <row r="79">
          <cell r="B79">
            <v>0.49720105263157999</v>
          </cell>
          <cell r="C79">
            <v>0.49825000000000103</v>
          </cell>
          <cell r="I79">
            <v>4.8947368421052663E-2</v>
          </cell>
        </row>
        <row r="80">
          <cell r="B80">
            <v>0.4983209033613456</v>
          </cell>
          <cell r="C80">
            <v>0.49937000000000115</v>
          </cell>
          <cell r="I80">
            <v>4.9096638655462217E-2</v>
          </cell>
        </row>
        <row r="81">
          <cell r="B81">
            <v>0.49944075471698218</v>
          </cell>
          <cell r="C81">
            <v>0.5004900000000011</v>
          </cell>
          <cell r="I81">
            <v>4.9245283018867957E-2</v>
          </cell>
        </row>
        <row r="82">
          <cell r="B82">
            <v>0.5005606066945617</v>
          </cell>
          <cell r="C82">
            <v>0.501610000000001</v>
          </cell>
          <cell r="I82">
            <v>4.9393305439330557E-2</v>
          </cell>
        </row>
        <row r="83">
          <cell r="B83">
            <v>0.5016804592901889</v>
          </cell>
          <cell r="C83">
            <v>0.50273000000000101</v>
          </cell>
          <cell r="I83">
            <v>4.9540709812108577E-2</v>
          </cell>
        </row>
        <row r="84">
          <cell r="B84">
            <v>0.50280031250000112</v>
          </cell>
          <cell r="C84">
            <v>0.50385000000000113</v>
          </cell>
          <cell r="I84">
            <v>4.9687500000000009E-2</v>
          </cell>
        </row>
        <row r="85">
          <cell r="B85">
            <v>0.50392016632016734</v>
          </cell>
          <cell r="C85">
            <v>0.50497000000000103</v>
          </cell>
          <cell r="I85">
            <v>4.9833679833679846E-2</v>
          </cell>
        </row>
        <row r="86">
          <cell r="B86">
            <v>0.50504002074688892</v>
          </cell>
          <cell r="C86">
            <v>0.50609000000000104</v>
          </cell>
          <cell r="I86">
            <v>4.9979253112033203E-2</v>
          </cell>
        </row>
        <row r="87">
          <cell r="B87">
            <v>0.50615987577639854</v>
          </cell>
          <cell r="C87">
            <v>0.50721000000000094</v>
          </cell>
          <cell r="I87">
            <v>5.0124223602484468E-2</v>
          </cell>
        </row>
        <row r="88">
          <cell r="B88">
            <v>0.50727973140495974</v>
          </cell>
          <cell r="C88">
            <v>0.50833000000000106</v>
          </cell>
          <cell r="I88">
            <v>5.0268595041322313E-2</v>
          </cell>
        </row>
        <row r="89">
          <cell r="B89">
            <v>0.50839958762886694</v>
          </cell>
          <cell r="C89">
            <v>0.50945000000000096</v>
          </cell>
          <cell r="I89">
            <v>5.0412371134020612E-2</v>
          </cell>
        </row>
        <row r="90">
          <cell r="B90">
            <v>0.50951944444444541</v>
          </cell>
          <cell r="C90">
            <v>0.51057000000000097</v>
          </cell>
          <cell r="I90">
            <v>5.0555555555555548E-2</v>
          </cell>
        </row>
        <row r="91">
          <cell r="B91">
            <v>0.51063930184805029</v>
          </cell>
          <cell r="C91">
            <v>0.51169000000000109</v>
          </cell>
          <cell r="I91">
            <v>5.0698151950718674E-2</v>
          </cell>
        </row>
        <row r="92">
          <cell r="B92">
            <v>0.51175915983606668</v>
          </cell>
          <cell r="C92">
            <v>0.5128100000000011</v>
          </cell>
          <cell r="I92">
            <v>5.0840163934426211E-2</v>
          </cell>
        </row>
        <row r="93">
          <cell r="B93">
            <v>0.51287901840490902</v>
          </cell>
          <cell r="C93">
            <v>0.513930000000001</v>
          </cell>
          <cell r="I93">
            <v>5.0981595092024518E-2</v>
          </cell>
        </row>
        <row r="94">
          <cell r="B94">
            <v>0.51399887755102147</v>
          </cell>
          <cell r="C94">
            <v>0.51505000000000101</v>
          </cell>
          <cell r="I94">
            <v>5.1122448979591811E-2</v>
          </cell>
        </row>
        <row r="95">
          <cell r="B95">
            <v>0.51511873727087676</v>
          </cell>
          <cell r="C95">
            <v>0.51617000000000102</v>
          </cell>
          <cell r="I95">
            <v>5.1262729124236225E-2</v>
          </cell>
        </row>
        <row r="96">
          <cell r="B96">
            <v>0.51623859756097656</v>
          </cell>
          <cell r="C96">
            <v>0.51729000000000103</v>
          </cell>
          <cell r="I96">
            <v>5.1402439024390213E-2</v>
          </cell>
        </row>
        <row r="97">
          <cell r="B97">
            <v>0.51735845841785089</v>
          </cell>
          <cell r="C97">
            <v>0.51841000000000104</v>
          </cell>
          <cell r="I97">
            <v>5.1541582150101378E-2</v>
          </cell>
        </row>
        <row r="98">
          <cell r="B98">
            <v>0.5184783198380577</v>
          </cell>
          <cell r="C98">
            <v>0.51953000000000105</v>
          </cell>
          <cell r="I98">
            <v>5.16801619433198E-2</v>
          </cell>
        </row>
        <row r="99">
          <cell r="B99">
            <v>0.51959818181818285</v>
          </cell>
          <cell r="C99">
            <v>0.52065000000000106</v>
          </cell>
          <cell r="I99">
            <v>5.1818181818181777E-2</v>
          </cell>
        </row>
        <row r="100">
          <cell r="B100">
            <v>0.52071804435483982</v>
          </cell>
          <cell r="C100">
            <v>0.52177000000000107</v>
          </cell>
          <cell r="I100">
            <v>5.1955645161290281E-2</v>
          </cell>
        </row>
        <row r="101">
          <cell r="B101">
            <v>0.52183790744466907</v>
          </cell>
          <cell r="C101">
            <v>0.52289000000000108</v>
          </cell>
          <cell r="I101">
            <v>5.2092555331991905E-2</v>
          </cell>
        </row>
        <row r="102">
          <cell r="B102">
            <v>0.52295777108433839</v>
          </cell>
          <cell r="C102">
            <v>0.52401000000000098</v>
          </cell>
          <cell r="I102">
            <v>5.2228915662650546E-2</v>
          </cell>
        </row>
        <row r="103">
          <cell r="B103">
            <v>0.52407763527054207</v>
          </cell>
          <cell r="C103">
            <v>0.52513000000000098</v>
          </cell>
          <cell r="I103">
            <v>5.2364729458917778E-2</v>
          </cell>
        </row>
        <row r="104">
          <cell r="B104">
            <v>0.52519750000000109</v>
          </cell>
          <cell r="C104">
            <v>0.52625000000000099</v>
          </cell>
          <cell r="I104">
            <v>5.2499999999999943E-2</v>
          </cell>
        </row>
        <row r="105">
          <cell r="B105">
            <v>0.52633233532934232</v>
          </cell>
          <cell r="C105">
            <v>0.5273850000000011</v>
          </cell>
          <cell r="I105">
            <v>5.2664670658682577E-2</v>
          </cell>
        </row>
        <row r="106">
          <cell r="B106">
            <v>0.52746717131474208</v>
          </cell>
          <cell r="C106">
            <v>0.52852000000000099</v>
          </cell>
          <cell r="I106">
            <v>5.282868525896408E-2</v>
          </cell>
        </row>
        <row r="107">
          <cell r="B107">
            <v>0.52860200795228729</v>
          </cell>
          <cell r="C107">
            <v>0.52965500000000099</v>
          </cell>
          <cell r="I107">
            <v>5.299204771371762E-2</v>
          </cell>
        </row>
        <row r="108">
          <cell r="B108">
            <v>0.52973684523809628</v>
          </cell>
          <cell r="C108">
            <v>0.53079000000000109</v>
          </cell>
          <cell r="I108">
            <v>5.315476190476183E-2</v>
          </cell>
        </row>
        <row r="109">
          <cell r="B109">
            <v>0.5308716831683179</v>
          </cell>
          <cell r="C109">
            <v>0.53192500000000098</v>
          </cell>
          <cell r="I109">
            <v>5.3316831683168246E-2</v>
          </cell>
        </row>
        <row r="110">
          <cell r="B110">
            <v>0.53200652173913143</v>
          </cell>
          <cell r="C110">
            <v>0.53306000000000109</v>
          </cell>
          <cell r="I110">
            <v>5.3478260869565142E-2</v>
          </cell>
        </row>
        <row r="111">
          <cell r="B111">
            <v>0.53314136094674758</v>
          </cell>
          <cell r="C111">
            <v>0.53419500000000208</v>
          </cell>
          <cell r="I111">
            <v>5.3639053254437692E-2</v>
          </cell>
        </row>
        <row r="112">
          <cell r="B112">
            <v>0.53427620078740357</v>
          </cell>
          <cell r="C112">
            <v>0.53533000000000197</v>
          </cell>
          <cell r="I112">
            <v>5.3799212598425017E-2</v>
          </cell>
        </row>
        <row r="113">
          <cell r="B113">
            <v>0.53541104125736938</v>
          </cell>
          <cell r="C113">
            <v>0.53646500000000197</v>
          </cell>
          <cell r="I113">
            <v>5.3958742632612779E-2</v>
          </cell>
        </row>
        <row r="114">
          <cell r="B114">
            <v>0.5365458823529432</v>
          </cell>
          <cell r="C114">
            <v>0.53760000000000208</v>
          </cell>
          <cell r="I114">
            <v>5.411764705882334E-2</v>
          </cell>
        </row>
        <row r="115">
          <cell r="B115">
            <v>0.5376807240704522</v>
          </cell>
          <cell r="C115">
            <v>0.53873500000000207</v>
          </cell>
          <cell r="I115">
            <v>5.4275929549901965E-2</v>
          </cell>
        </row>
        <row r="116">
          <cell r="B116">
            <v>0.53881556640625206</v>
          </cell>
          <cell r="C116">
            <v>0.53987000000000196</v>
          </cell>
          <cell r="I116">
            <v>5.4433593749999808E-2</v>
          </cell>
        </row>
        <row r="117">
          <cell r="B117">
            <v>0.53995040935672711</v>
          </cell>
          <cell r="C117">
            <v>0.54100500000000196</v>
          </cell>
          <cell r="I117">
            <v>5.4590643274853613E-2</v>
          </cell>
        </row>
        <row r="118">
          <cell r="B118">
            <v>0.54108525291829002</v>
          </cell>
          <cell r="C118">
            <v>0.54214000000000206</v>
          </cell>
          <cell r="I118">
            <v>5.4747081712062058E-2</v>
          </cell>
        </row>
        <row r="119">
          <cell r="B119">
            <v>0.54222009708738061</v>
          </cell>
          <cell r="C119">
            <v>0.54327500000000195</v>
          </cell>
          <cell r="I119">
            <v>5.4902912621359025E-2</v>
          </cell>
        </row>
        <row r="120">
          <cell r="B120">
            <v>0.54335494186046707</v>
          </cell>
          <cell r="C120">
            <v>0.54441000000000195</v>
          </cell>
          <cell r="I120">
            <v>5.5058139534883518E-2</v>
          </cell>
        </row>
        <row r="121">
          <cell r="B121">
            <v>0.54448978723404462</v>
          </cell>
          <cell r="C121">
            <v>0.54554500000000206</v>
          </cell>
          <cell r="I121">
            <v>5.5212765957446605E-2</v>
          </cell>
        </row>
        <row r="122">
          <cell r="B122">
            <v>0.54562463320463517</v>
          </cell>
          <cell r="C122">
            <v>0.54668000000000194</v>
          </cell>
          <cell r="I122">
            <v>5.5366795366795167E-2</v>
          </cell>
        </row>
        <row r="123">
          <cell r="B123">
            <v>0.54675947976878814</v>
          </cell>
          <cell r="C123">
            <v>0.54781500000000194</v>
          </cell>
          <cell r="I123">
            <v>5.5520231213872617E-2</v>
          </cell>
        </row>
        <row r="124">
          <cell r="B124">
            <v>0.54789432692307893</v>
          </cell>
          <cell r="C124">
            <v>0.54895000000000194</v>
          </cell>
          <cell r="I124">
            <v>5.5673076923076707E-2</v>
          </cell>
        </row>
        <row r="125">
          <cell r="B125">
            <v>0.5490291746641095</v>
          </cell>
          <cell r="C125">
            <v>0.55008500000000204</v>
          </cell>
          <cell r="I125">
            <v>5.5825335892514184E-2</v>
          </cell>
        </row>
        <row r="126">
          <cell r="B126">
            <v>0.55016402298850775</v>
          </cell>
          <cell r="C126">
            <v>0.55122000000000204</v>
          </cell>
          <cell r="I126">
            <v>5.597701149425266E-2</v>
          </cell>
        </row>
        <row r="127">
          <cell r="B127">
            <v>0.55129887189292748</v>
          </cell>
          <cell r="C127">
            <v>0.55235500000000204</v>
          </cell>
          <cell r="I127">
            <v>5.6128107074569576E-2</v>
          </cell>
        </row>
        <row r="128">
          <cell r="B128">
            <v>0.55243372137404789</v>
          </cell>
          <cell r="C128">
            <v>0.55349000000000204</v>
          </cell>
          <cell r="I128">
            <v>5.6278625954198247E-2</v>
          </cell>
        </row>
        <row r="129">
          <cell r="B129">
            <v>0.55356857142857352</v>
          </cell>
          <cell r="C129">
            <v>0.55462500000000203</v>
          </cell>
          <cell r="I129">
            <v>5.6428571428571203E-2</v>
          </cell>
        </row>
        <row r="130">
          <cell r="B130">
            <v>0.55470342205323397</v>
          </cell>
          <cell r="C130">
            <v>0.55576000000000203</v>
          </cell>
          <cell r="I130">
            <v>5.6577946768060612E-2</v>
          </cell>
        </row>
        <row r="131">
          <cell r="B131">
            <v>0.55583827324478374</v>
          </cell>
          <cell r="C131">
            <v>0.55689500000000203</v>
          </cell>
          <cell r="I131">
            <v>5.6726755218216095E-2</v>
          </cell>
        </row>
        <row r="132">
          <cell r="B132">
            <v>0.55697312500000207</v>
          </cell>
          <cell r="C132">
            <v>0.55803000000000202</v>
          </cell>
          <cell r="I132">
            <v>5.6874999999999773E-2</v>
          </cell>
        </row>
        <row r="133">
          <cell r="B133">
            <v>0.55810797731569206</v>
          </cell>
          <cell r="C133">
            <v>0.55916500000000202</v>
          </cell>
          <cell r="I133">
            <v>5.7022684310018668E-2</v>
          </cell>
        </row>
        <row r="134">
          <cell r="B134">
            <v>0.55924283018868126</v>
          </cell>
          <cell r="C134">
            <v>0.56030000000000202</v>
          </cell>
          <cell r="I134">
            <v>5.7169811320754479E-2</v>
          </cell>
        </row>
        <row r="135">
          <cell r="B135">
            <v>0.56037768361582119</v>
          </cell>
          <cell r="C135">
            <v>0.56143500000000202</v>
          </cell>
          <cell r="I135">
            <v>5.7316384180790728E-2</v>
          </cell>
        </row>
        <row r="136">
          <cell r="B136">
            <v>0.56151253759398689</v>
          </cell>
          <cell r="C136">
            <v>0.56257000000000201</v>
          </cell>
          <cell r="I136">
            <v>5.7462406015037361E-2</v>
          </cell>
        </row>
        <row r="137">
          <cell r="B137">
            <v>0.56264739212007708</v>
          </cell>
          <cell r="C137">
            <v>0.56370500000000201</v>
          </cell>
          <cell r="I137">
            <v>5.7607879924952858E-2</v>
          </cell>
        </row>
        <row r="138">
          <cell r="B138">
            <v>0.56378224719101322</v>
          </cell>
          <cell r="C138">
            <v>0.56484000000000201</v>
          </cell>
          <cell r="I138">
            <v>5.7752808988763803E-2</v>
          </cell>
        </row>
        <row r="139">
          <cell r="B139">
            <v>0.56491710280374041</v>
          </cell>
          <cell r="C139">
            <v>0.56597500000000212</v>
          </cell>
          <cell r="I139">
            <v>5.7897196261682E-2</v>
          </cell>
        </row>
        <row r="140">
          <cell r="B140">
            <v>0.56605195895522586</v>
          </cell>
          <cell r="C140">
            <v>0.567110000000002</v>
          </cell>
          <cell r="I140">
            <v>5.8041044776119155E-2</v>
          </cell>
        </row>
        <row r="141">
          <cell r="B141">
            <v>0.5671868156424601</v>
          </cell>
          <cell r="C141">
            <v>0.568245000000002</v>
          </cell>
          <cell r="I141">
            <v>5.8184357541899198E-2</v>
          </cell>
        </row>
        <row r="142">
          <cell r="B142">
            <v>0.56832167286245561</v>
          </cell>
          <cell r="C142">
            <v>0.56938000000000211</v>
          </cell>
          <cell r="I142">
            <v>5.8327137546468157E-2</v>
          </cell>
        </row>
        <row r="143">
          <cell r="B143">
            <v>0.56945653061224688</v>
          </cell>
          <cell r="C143">
            <v>0.57051500000000188</v>
          </cell>
          <cell r="I143">
            <v>5.8469387755101784E-2</v>
          </cell>
        </row>
        <row r="144">
          <cell r="B144">
            <v>0.57059138888889083</v>
          </cell>
          <cell r="C144">
            <v>0.5716500000000021</v>
          </cell>
          <cell r="I144">
            <v>5.8611111111110857E-2</v>
          </cell>
        </row>
        <row r="145">
          <cell r="B145">
            <v>0.57172624768946601</v>
          </cell>
          <cell r="C145">
            <v>0.57278500000000199</v>
          </cell>
          <cell r="I145">
            <v>5.8752310536044107E-2</v>
          </cell>
        </row>
        <row r="146">
          <cell r="B146">
            <v>0.57286110701107207</v>
          </cell>
          <cell r="C146">
            <v>0.57392000000000198</v>
          </cell>
          <cell r="I146">
            <v>5.8892988929889041E-2</v>
          </cell>
        </row>
        <row r="147">
          <cell r="B147">
            <v>0.57399596685083076</v>
          </cell>
          <cell r="C147">
            <v>0.57505500000000209</v>
          </cell>
          <cell r="I147">
            <v>5.9033149171270463E-2</v>
          </cell>
        </row>
        <row r="148">
          <cell r="B148">
            <v>0.57513082720588438</v>
          </cell>
          <cell r="C148">
            <v>0.57619000000000187</v>
          </cell>
          <cell r="I148">
            <v>5.9172794117646796E-2</v>
          </cell>
        </row>
        <row r="149">
          <cell r="B149">
            <v>0.57626568807339629</v>
          </cell>
          <cell r="C149">
            <v>0.57732500000000198</v>
          </cell>
          <cell r="I149">
            <v>5.9311926605504321E-2</v>
          </cell>
        </row>
        <row r="150">
          <cell r="B150">
            <v>0.57740054945055153</v>
          </cell>
          <cell r="C150">
            <v>0.57846000000000208</v>
          </cell>
          <cell r="I150">
            <v>5.9450549450549187E-2</v>
          </cell>
        </row>
        <row r="151">
          <cell r="B151">
            <v>0.57853541133455411</v>
          </cell>
          <cell r="C151">
            <v>0.57959500000000208</v>
          </cell>
          <cell r="I151">
            <v>5.9588665447897357E-2</v>
          </cell>
        </row>
        <row r="152">
          <cell r="B152">
            <v>0.57967027372262969</v>
          </cell>
          <cell r="C152">
            <v>0.58073000000000197</v>
          </cell>
          <cell r="I152">
            <v>5.9726277372262507E-2</v>
          </cell>
        </row>
        <row r="153">
          <cell r="B153">
            <v>0.58080513661202393</v>
          </cell>
          <cell r="C153">
            <v>0.58186500000000196</v>
          </cell>
          <cell r="I153">
            <v>5.9863387978141801E-2</v>
          </cell>
        </row>
        <row r="154">
          <cell r="B154">
            <v>0.58194000000000179</v>
          </cell>
          <cell r="C154">
            <v>0.58300000000000196</v>
          </cell>
          <cell r="I154">
            <v>5.999999999999972E-2</v>
          </cell>
        </row>
        <row r="155">
          <cell r="B155">
            <v>0.58308983666061909</v>
          </cell>
          <cell r="C155">
            <v>0.58415000000000206</v>
          </cell>
          <cell r="I155">
            <v>6.0163339382939836E-2</v>
          </cell>
        </row>
        <row r="156">
          <cell r="B156">
            <v>0.58423967391304543</v>
          </cell>
          <cell r="C156">
            <v>0.58530000000000204</v>
          </cell>
          <cell r="I156">
            <v>6.032608695652146E-2</v>
          </cell>
        </row>
        <row r="157">
          <cell r="B157">
            <v>0.58538951175407072</v>
          </cell>
          <cell r="C157">
            <v>0.58645000000000203</v>
          </cell>
          <cell r="I157">
            <v>6.048824593128363E-2</v>
          </cell>
        </row>
        <row r="158">
          <cell r="B158">
            <v>0.5865393501805074</v>
          </cell>
          <cell r="C158">
            <v>0.5876000000000019</v>
          </cell>
          <cell r="I158">
            <v>6.0649819494584555E-2</v>
          </cell>
        </row>
        <row r="159">
          <cell r="B159">
            <v>0.58768918918919111</v>
          </cell>
          <cell r="C159">
            <v>0.58875000000000188</v>
          </cell>
          <cell r="I159">
            <v>6.081081081081053E-2</v>
          </cell>
        </row>
        <row r="160">
          <cell r="B160">
            <v>0.58883902877698024</v>
          </cell>
          <cell r="C160">
            <v>0.58990000000000198</v>
          </cell>
          <cell r="I160">
            <v>6.0971223021582449E-2</v>
          </cell>
        </row>
        <row r="161">
          <cell r="B161">
            <v>0.58998886894075608</v>
          </cell>
          <cell r="C161">
            <v>0.59105000000000196</v>
          </cell>
          <cell r="I161">
            <v>6.1131059245960219E-2</v>
          </cell>
        </row>
        <row r="162">
          <cell r="B162">
            <v>0.59113870967742144</v>
          </cell>
          <cell r="C162">
            <v>0.59220000000000206</v>
          </cell>
          <cell r="I162">
            <v>6.1290322580644881E-2</v>
          </cell>
        </row>
        <row r="163">
          <cell r="B163">
            <v>0.59228855098390187</v>
          </cell>
          <cell r="C163">
            <v>0.59335000000000193</v>
          </cell>
          <cell r="I163">
            <v>6.1449016100178604E-2</v>
          </cell>
        </row>
        <row r="164">
          <cell r="B164">
            <v>0.59343839285714473</v>
          </cell>
          <cell r="C164">
            <v>0.59450000000000192</v>
          </cell>
          <cell r="I164">
            <v>6.1607142857142569E-2</v>
          </cell>
        </row>
        <row r="165">
          <cell r="B165">
            <v>0.59458823529411964</v>
          </cell>
          <cell r="C165">
            <v>0.59565000000000201</v>
          </cell>
          <cell r="I165">
            <v>6.1764705882352652E-2</v>
          </cell>
        </row>
        <row r="166">
          <cell r="B166">
            <v>0.59573807829181702</v>
          </cell>
          <cell r="C166">
            <v>0.59680000000000211</v>
          </cell>
          <cell r="I166">
            <v>6.1921708185053097E-2</v>
          </cell>
        </row>
        <row r="167">
          <cell r="B167">
            <v>0.59688792184724893</v>
          </cell>
          <cell r="C167">
            <v>0.59795000000000198</v>
          </cell>
          <cell r="I167">
            <v>6.207815275310806E-2</v>
          </cell>
        </row>
        <row r="168">
          <cell r="B168">
            <v>0.59803776595744873</v>
          </cell>
          <cell r="C168">
            <v>0.59910000000000185</v>
          </cell>
          <cell r="I168">
            <v>6.2234042553191198E-2</v>
          </cell>
        </row>
        <row r="169">
          <cell r="B169">
            <v>0.5991876106194709</v>
          </cell>
          <cell r="C169">
            <v>0.60025000000000195</v>
          </cell>
          <cell r="I169">
            <v>6.2389380530973162E-2</v>
          </cell>
        </row>
        <row r="170">
          <cell r="B170">
            <v>0.60033745583039055</v>
          </cell>
          <cell r="C170">
            <v>0.60140000000000204</v>
          </cell>
          <cell r="I170">
            <v>6.2544169611307127E-2</v>
          </cell>
        </row>
        <row r="171">
          <cell r="B171">
            <v>0.60148730158730368</v>
          </cell>
          <cell r="C171">
            <v>0.60255000000000203</v>
          </cell>
          <cell r="I171">
            <v>6.2698412698412406E-2</v>
          </cell>
        </row>
        <row r="172">
          <cell r="B172">
            <v>0.60263714788732592</v>
          </cell>
          <cell r="C172">
            <v>0.60370000000000201</v>
          </cell>
          <cell r="I172">
            <v>6.2852112676056046E-2</v>
          </cell>
        </row>
        <row r="173">
          <cell r="B173">
            <v>0.60378699472759434</v>
          </cell>
          <cell r="C173">
            <v>0.60485000000000189</v>
          </cell>
          <cell r="I173">
            <v>6.3005272407732571E-2</v>
          </cell>
        </row>
        <row r="174">
          <cell r="B174">
            <v>0.6049368421052651</v>
          </cell>
          <cell r="C174">
            <v>0.60600000000000198</v>
          </cell>
          <cell r="I174">
            <v>6.3157894736841802E-2</v>
          </cell>
        </row>
        <row r="175">
          <cell r="B175">
            <v>0.60608669001751503</v>
          </cell>
          <cell r="C175">
            <v>0.60715000000000185</v>
          </cell>
          <cell r="I175">
            <v>6.3309982486864855E-2</v>
          </cell>
        </row>
        <row r="176">
          <cell r="B176">
            <v>0.60723653846154035</v>
          </cell>
          <cell r="C176">
            <v>0.60830000000000206</v>
          </cell>
          <cell r="I176">
            <v>6.3461538461538167E-2</v>
          </cell>
        </row>
        <row r="177">
          <cell r="B177">
            <v>0.60838638743455697</v>
          </cell>
          <cell r="C177">
            <v>0.60945000000000205</v>
          </cell>
          <cell r="I177">
            <v>6.3612565445025887E-2</v>
          </cell>
        </row>
        <row r="178">
          <cell r="B178">
            <v>0.60953623693379988</v>
          </cell>
          <cell r="C178">
            <v>0.61060000000000192</v>
          </cell>
          <cell r="I178">
            <v>6.3763066202090296E-2</v>
          </cell>
        </row>
        <row r="179">
          <cell r="B179">
            <v>0.61068608695652371</v>
          </cell>
          <cell r="C179">
            <v>0.6117500000000019</v>
          </cell>
          <cell r="I179">
            <v>6.3913043478260573E-2</v>
          </cell>
        </row>
        <row r="180">
          <cell r="B180">
            <v>0.61183593750000187</v>
          </cell>
          <cell r="C180">
            <v>0.61290000000000189</v>
          </cell>
          <cell r="I180">
            <v>6.4062499999999703E-2</v>
          </cell>
        </row>
        <row r="181">
          <cell r="B181">
            <v>0.61298578856152797</v>
          </cell>
          <cell r="C181">
            <v>0.61405000000000298</v>
          </cell>
          <cell r="I181">
            <v>6.4211438474869612E-2</v>
          </cell>
        </row>
        <row r="182">
          <cell r="B182">
            <v>0.61413564013841138</v>
          </cell>
          <cell r="C182">
            <v>0.61520000000000308</v>
          </cell>
          <cell r="I182">
            <v>6.4359861591695086E-2</v>
          </cell>
        </row>
        <row r="183">
          <cell r="B183">
            <v>0.61528549222798234</v>
          </cell>
          <cell r="C183">
            <v>0.61635000000000295</v>
          </cell>
          <cell r="I183">
            <v>6.4507772020724968E-2</v>
          </cell>
        </row>
        <row r="184">
          <cell r="B184">
            <v>0.6164353448275891</v>
          </cell>
          <cell r="C184">
            <v>0.61750000000000294</v>
          </cell>
          <cell r="I184">
            <v>6.4655172413792691E-2</v>
          </cell>
        </row>
        <row r="185">
          <cell r="B185">
            <v>0.61758519793459843</v>
          </cell>
          <cell r="C185">
            <v>0.61865000000000281</v>
          </cell>
          <cell r="I185">
            <v>6.4802065404474626E-2</v>
          </cell>
        </row>
        <row r="186">
          <cell r="B186">
            <v>0.61873505154639463</v>
          </cell>
          <cell r="C186">
            <v>0.6198000000000029</v>
          </cell>
          <cell r="I186">
            <v>6.4948453608247012E-2</v>
          </cell>
        </row>
        <row r="187">
          <cell r="B187">
            <v>0.61988490566038024</v>
          </cell>
          <cell r="C187">
            <v>0.620950000000003</v>
          </cell>
          <cell r="I187">
            <v>6.5094339622641093E-2</v>
          </cell>
        </row>
        <row r="188">
          <cell r="B188">
            <v>0.62103476027397564</v>
          </cell>
          <cell r="C188">
            <v>0.62210000000000298</v>
          </cell>
          <cell r="I188">
            <v>6.5239726027396833E-2</v>
          </cell>
        </row>
        <row r="189">
          <cell r="B189">
            <v>0.62218461538461822</v>
          </cell>
          <cell r="C189">
            <v>0.62325000000000286</v>
          </cell>
          <cell r="I189">
            <v>6.5384615384614958E-2</v>
          </cell>
        </row>
        <row r="190">
          <cell r="B190">
            <v>0.62333447098976402</v>
          </cell>
          <cell r="C190">
            <v>0.62440000000000295</v>
          </cell>
          <cell r="I190">
            <v>6.5529010238907434E-2</v>
          </cell>
        </row>
        <row r="191">
          <cell r="B191">
            <v>0.62448432708688539</v>
          </cell>
          <cell r="C191">
            <v>0.62555000000000294</v>
          </cell>
          <cell r="I191">
            <v>6.567291311754643E-2</v>
          </cell>
        </row>
        <row r="192">
          <cell r="B192">
            <v>0.62563418367347223</v>
          </cell>
          <cell r="C192">
            <v>0.62670000000000303</v>
          </cell>
          <cell r="I192">
            <v>6.5816326530611827E-2</v>
          </cell>
        </row>
        <row r="193">
          <cell r="B193">
            <v>0.62678404074703187</v>
          </cell>
          <cell r="C193">
            <v>0.62785000000000291</v>
          </cell>
          <cell r="I193">
            <v>6.5959252971137097E-2</v>
          </cell>
        </row>
        <row r="194">
          <cell r="B194">
            <v>0.62793389830508761</v>
          </cell>
          <cell r="C194">
            <v>0.62900000000000289</v>
          </cell>
          <cell r="I194">
            <v>6.6101694915253806E-2</v>
          </cell>
        </row>
        <row r="195">
          <cell r="B195">
            <v>0.62908375634518054</v>
          </cell>
          <cell r="C195">
            <v>0.63015000000000299</v>
          </cell>
          <cell r="I195">
            <v>6.6243654822334602E-2</v>
          </cell>
        </row>
        <row r="196">
          <cell r="B196">
            <v>0.63023361486486784</v>
          </cell>
          <cell r="C196">
            <v>0.63130000000000297</v>
          </cell>
          <cell r="I196">
            <v>6.6385135135134707E-2</v>
          </cell>
        </row>
        <row r="197">
          <cell r="B197">
            <v>0.63138347386172289</v>
          </cell>
          <cell r="C197">
            <v>0.63245000000000295</v>
          </cell>
          <cell r="I197">
            <v>6.6526138279932118E-2</v>
          </cell>
        </row>
        <row r="198">
          <cell r="B198">
            <v>0.63253333333333639</v>
          </cell>
          <cell r="C198">
            <v>0.63360000000000294</v>
          </cell>
          <cell r="I198">
            <v>6.6666666666666236E-2</v>
          </cell>
        </row>
        <row r="199">
          <cell r="B199">
            <v>0.63368319327731382</v>
          </cell>
          <cell r="C199">
            <v>0.63475000000000292</v>
          </cell>
          <cell r="I199">
            <v>6.6806722689075199E-2</v>
          </cell>
        </row>
        <row r="200">
          <cell r="B200">
            <v>0.63483305369127818</v>
          </cell>
          <cell r="C200">
            <v>0.63590000000000302</v>
          </cell>
          <cell r="I200">
            <v>6.6946308724831788E-2</v>
          </cell>
        </row>
        <row r="201">
          <cell r="B201">
            <v>0.63598291457286726</v>
          </cell>
          <cell r="C201">
            <v>0.63705000000000289</v>
          </cell>
          <cell r="I201">
            <v>6.7085427135677958E-2</v>
          </cell>
        </row>
        <row r="202">
          <cell r="B202">
            <v>0.63713277591973538</v>
          </cell>
          <cell r="C202">
            <v>0.63820000000000288</v>
          </cell>
          <cell r="I202">
            <v>6.7224080267558106E-2</v>
          </cell>
        </row>
        <row r="203">
          <cell r="B203">
            <v>0.63828263772955218</v>
          </cell>
          <cell r="C203">
            <v>0.63935000000000297</v>
          </cell>
          <cell r="I203">
            <v>6.7362270450750814E-2</v>
          </cell>
        </row>
        <row r="204">
          <cell r="B204">
            <v>0.63943250000000296</v>
          </cell>
          <cell r="C204">
            <v>0.64050000000000296</v>
          </cell>
          <cell r="I204">
            <v>6.7499999999999574E-2</v>
          </cell>
        </row>
        <row r="205">
          <cell r="B205">
            <v>0.64059733777038563</v>
          </cell>
          <cell r="C205">
            <v>0.64166500000000304</v>
          </cell>
          <cell r="I205">
            <v>6.7662229617304073E-2</v>
          </cell>
        </row>
        <row r="206">
          <cell r="B206">
            <v>0.64176217607973707</v>
          </cell>
          <cell r="C206">
            <v>0.6428300000000029</v>
          </cell>
          <cell r="I206">
            <v>6.7823920265780324E-2</v>
          </cell>
        </row>
        <row r="207">
          <cell r="B207">
            <v>0.64292701492537607</v>
          </cell>
          <cell r="C207">
            <v>0.64399500000000298</v>
          </cell>
          <cell r="I207">
            <v>6.7985074626865274E-2</v>
          </cell>
        </row>
        <row r="208">
          <cell r="B208">
            <v>0.64409185430463878</v>
          </cell>
          <cell r="C208">
            <v>0.64516000000000295</v>
          </cell>
          <cell r="I208">
            <v>6.8145695364237993E-2</v>
          </cell>
        </row>
        <row r="209">
          <cell r="B209">
            <v>0.64525669421487897</v>
          </cell>
          <cell r="C209">
            <v>0.64632500000000292</v>
          </cell>
          <cell r="I209">
            <v>6.8305785123966539E-2</v>
          </cell>
        </row>
        <row r="210">
          <cell r="B210">
            <v>0.64642153465346819</v>
          </cell>
          <cell r="C210">
            <v>0.6474900000000029</v>
          </cell>
          <cell r="I210">
            <v>6.8465346534653068E-2</v>
          </cell>
        </row>
        <row r="211">
          <cell r="B211">
            <v>0.64758637561779531</v>
          </cell>
          <cell r="C211">
            <v>0.64865500000000298</v>
          </cell>
          <cell r="I211">
            <v>6.8624382207577869E-2</v>
          </cell>
        </row>
        <row r="212">
          <cell r="B212">
            <v>0.64875121710526606</v>
          </cell>
          <cell r="C212">
            <v>0.64982000000000295</v>
          </cell>
          <cell r="I212">
            <v>6.8782894736841724E-2</v>
          </cell>
        </row>
        <row r="213">
          <cell r="B213">
            <v>0.64991605911330341</v>
          </cell>
          <cell r="C213">
            <v>0.65098500000000292</v>
          </cell>
          <cell r="I213">
            <v>6.8940886699507001E-2</v>
          </cell>
        </row>
        <row r="214">
          <cell r="B214">
            <v>0.65108090163934729</v>
          </cell>
          <cell r="C214">
            <v>0.65215000000000301</v>
          </cell>
          <cell r="I214">
            <v>6.9098360655737323E-2</v>
          </cell>
        </row>
        <row r="215">
          <cell r="B215">
            <v>0.65224574468085406</v>
          </cell>
          <cell r="C215">
            <v>0.65331500000000298</v>
          </cell>
          <cell r="I215">
            <v>6.925531914893579E-2</v>
          </cell>
        </row>
        <row r="216">
          <cell r="B216">
            <v>0.65341058823529719</v>
          </cell>
          <cell r="C216">
            <v>0.65448000000000306</v>
          </cell>
          <cell r="I216">
            <v>6.9411764705881993E-2</v>
          </cell>
        </row>
        <row r="217">
          <cell r="B217">
            <v>0.65457543230016613</v>
          </cell>
          <cell r="C217">
            <v>0.65564500000000292</v>
          </cell>
          <cell r="I217">
            <v>6.9567699836867503E-2</v>
          </cell>
        </row>
        <row r="218">
          <cell r="B218">
            <v>0.65574027687296721</v>
          </cell>
          <cell r="C218">
            <v>0.656810000000003</v>
          </cell>
          <cell r="I218">
            <v>6.9723127035830251E-2</v>
          </cell>
        </row>
        <row r="219">
          <cell r="B219">
            <v>0.65690512195122253</v>
          </cell>
          <cell r="C219">
            <v>0.65797500000000309</v>
          </cell>
          <cell r="I219">
            <v>6.9878048780487437E-2</v>
          </cell>
        </row>
        <row r="220">
          <cell r="B220">
            <v>0.6580699675324706</v>
          </cell>
          <cell r="C220">
            <v>0.65914000000000306</v>
          </cell>
          <cell r="I220">
            <v>7.0032467532467182E-2</v>
          </cell>
        </row>
        <row r="221">
          <cell r="B221">
            <v>0.65923481361426561</v>
          </cell>
          <cell r="C221">
            <v>0.66030500000000303</v>
          </cell>
          <cell r="I221">
            <v>7.0186385737438878E-2</v>
          </cell>
        </row>
        <row r="222">
          <cell r="B222">
            <v>0.66039966019417784</v>
          </cell>
          <cell r="C222">
            <v>0.661470000000003</v>
          </cell>
          <cell r="I222">
            <v>7.033980582524238E-2</v>
          </cell>
        </row>
        <row r="223">
          <cell r="B223">
            <v>0.66156450726979299</v>
          </cell>
          <cell r="C223">
            <v>0.66263500000000297</v>
          </cell>
          <cell r="I223">
            <v>7.04927302100158E-2</v>
          </cell>
        </row>
        <row r="224">
          <cell r="B224">
            <v>0.66272935483871265</v>
          </cell>
          <cell r="C224">
            <v>0.66380000000000305</v>
          </cell>
          <cell r="I224">
            <v>7.0645161290322236E-2</v>
          </cell>
        </row>
        <row r="225">
          <cell r="B225">
            <v>0.66389420289855372</v>
          </cell>
          <cell r="C225">
            <v>0.66496500000000291</v>
          </cell>
          <cell r="I225">
            <v>7.0797101449275035E-2</v>
          </cell>
        </row>
        <row r="226">
          <cell r="B226">
            <v>0.66505905144694832</v>
          </cell>
          <cell r="C226">
            <v>0.666130000000003</v>
          </cell>
          <cell r="I226">
            <v>7.094855305466205E-2</v>
          </cell>
        </row>
        <row r="227">
          <cell r="B227">
            <v>0.66622390048154401</v>
          </cell>
          <cell r="C227">
            <v>0.66729500000000308</v>
          </cell>
          <cell r="I227">
            <v>7.10995184590687E-2</v>
          </cell>
        </row>
        <row r="228">
          <cell r="B228">
            <v>0.66738875000000297</v>
          </cell>
          <cell r="C228">
            <v>0.66846000000000294</v>
          </cell>
          <cell r="I228">
            <v>7.1249999999999675E-2</v>
          </cell>
        </row>
        <row r="229">
          <cell r="B229">
            <v>0.66855360000000297</v>
          </cell>
          <cell r="C229">
            <v>0.66962500000000302</v>
          </cell>
          <cell r="I229">
            <v>7.1399999999999672E-2</v>
          </cell>
        </row>
        <row r="230">
          <cell r="B230">
            <v>0.66971845047923628</v>
          </cell>
          <cell r="C230">
            <v>0.67079000000000299</v>
          </cell>
          <cell r="I230">
            <v>7.1549520766772845E-2</v>
          </cell>
        </row>
        <row r="231">
          <cell r="B231">
            <v>0.67088330143540964</v>
          </cell>
          <cell r="C231">
            <v>0.67195500000000297</v>
          </cell>
          <cell r="I231">
            <v>7.1698564593301137E-2</v>
          </cell>
        </row>
        <row r="232">
          <cell r="B232">
            <v>0.67204815286624509</v>
          </cell>
          <cell r="C232">
            <v>0.67312000000000305</v>
          </cell>
          <cell r="I232">
            <v>7.1847133757961493E-2</v>
          </cell>
        </row>
        <row r="233">
          <cell r="B233">
            <v>0.67321300476947843</v>
          </cell>
          <cell r="C233">
            <v>0.67428500000000313</v>
          </cell>
          <cell r="I233">
            <v>7.1995230524641976E-2</v>
          </cell>
        </row>
        <row r="234">
          <cell r="B234">
            <v>0.67437785714286014</v>
          </cell>
          <cell r="C234">
            <v>0.67545000000000299</v>
          </cell>
          <cell r="I234">
            <v>7.2142857142856842E-2</v>
          </cell>
        </row>
        <row r="235">
          <cell r="B235">
            <v>0.67554270998415522</v>
          </cell>
          <cell r="C235">
            <v>0.67661500000000308</v>
          </cell>
          <cell r="I235">
            <v>7.2290015847860239E-2</v>
          </cell>
        </row>
        <row r="236">
          <cell r="B236">
            <v>0.67670756329114223</v>
          </cell>
          <cell r="C236">
            <v>0.67778000000000305</v>
          </cell>
          <cell r="I236">
            <v>7.2436708860759202E-2</v>
          </cell>
        </row>
        <row r="237">
          <cell r="B237">
            <v>0.6778724170616145</v>
          </cell>
          <cell r="C237">
            <v>0.67894500000000313</v>
          </cell>
          <cell r="I237">
            <v>7.2582938388625312E-2</v>
          </cell>
        </row>
        <row r="238">
          <cell r="B238">
            <v>0.67903727129337843</v>
          </cell>
          <cell r="C238">
            <v>0.6801100000000031</v>
          </cell>
          <cell r="I238">
            <v>7.2728706624605385E-2</v>
          </cell>
        </row>
        <row r="239">
          <cell r="B239">
            <v>0.680202125984255</v>
          </cell>
          <cell r="C239">
            <v>0.68127500000000307</v>
          </cell>
          <cell r="I239">
            <v>7.2874015748031221E-2</v>
          </cell>
        </row>
        <row r="240">
          <cell r="B240">
            <v>0.6813669811320785</v>
          </cell>
          <cell r="C240">
            <v>0.68244000000000304</v>
          </cell>
          <cell r="I240">
            <v>7.3018867924528025E-2</v>
          </cell>
        </row>
        <row r="241">
          <cell r="B241">
            <v>0.68253183673469697</v>
          </cell>
          <cell r="C241">
            <v>0.68360500000000313</v>
          </cell>
          <cell r="I241">
            <v>7.3163265306122188E-2</v>
          </cell>
        </row>
        <row r="242">
          <cell r="B242">
            <v>0.68369669278997169</v>
          </cell>
          <cell r="C242">
            <v>0.68477000000000299</v>
          </cell>
          <cell r="I242">
            <v>7.33072100313477E-2</v>
          </cell>
        </row>
        <row r="243">
          <cell r="B243">
            <v>0.68486154929577769</v>
          </cell>
          <cell r="C243">
            <v>0.68593500000000307</v>
          </cell>
          <cell r="I243">
            <v>7.345070422535184E-2</v>
          </cell>
        </row>
        <row r="244">
          <cell r="B244">
            <v>0.686026406250003</v>
          </cell>
          <cell r="C244">
            <v>0.68710000000000304</v>
          </cell>
          <cell r="I244">
            <v>7.3593749999999736E-2</v>
          </cell>
        </row>
        <row r="245">
          <cell r="B245">
            <v>0.68719126365054917</v>
          </cell>
          <cell r="C245">
            <v>0.68826500000000324</v>
          </cell>
          <cell r="I245">
            <v>7.3736349453977917E-2</v>
          </cell>
        </row>
        <row r="246">
          <cell r="B246">
            <v>0.68835612149533032</v>
          </cell>
          <cell r="C246">
            <v>0.6894300000000031</v>
          </cell>
          <cell r="I246">
            <v>7.3878504672896944E-2</v>
          </cell>
        </row>
        <row r="247">
          <cell r="B247">
            <v>0.68952097978227367</v>
          </cell>
          <cell r="C247">
            <v>0.69059500000000296</v>
          </cell>
          <cell r="I247">
            <v>7.4020217729393198E-2</v>
          </cell>
        </row>
        <row r="248">
          <cell r="B248">
            <v>0.69068583850931975</v>
          </cell>
          <cell r="C248">
            <v>0.69176000000000304</v>
          </cell>
          <cell r="I248">
            <v>7.4161490683229553E-2</v>
          </cell>
        </row>
        <row r="249">
          <cell r="B249">
            <v>0.69185069767442164</v>
          </cell>
          <cell r="C249">
            <v>0.69292500000000301</v>
          </cell>
          <cell r="I249">
            <v>7.4302325581395087E-2</v>
          </cell>
        </row>
        <row r="250">
          <cell r="B250">
            <v>0.69301555727554487</v>
          </cell>
          <cell r="C250">
            <v>0.69409000000000298</v>
          </cell>
          <cell r="I250">
            <v>7.4442724458204074E-2</v>
          </cell>
        </row>
        <row r="251">
          <cell r="B251">
            <v>0.6941804173106676</v>
          </cell>
          <cell r="C251">
            <v>0.69525500000000306</v>
          </cell>
          <cell r="I251">
            <v>7.4582689335393859E-2</v>
          </cell>
        </row>
        <row r="252">
          <cell r="B252">
            <v>0.69534527777778188</v>
          </cell>
          <cell r="C252">
            <v>0.69642000000000404</v>
          </cell>
          <cell r="I252">
            <v>7.4722222222221829E-2</v>
          </cell>
        </row>
        <row r="253">
          <cell r="B253">
            <v>0.69651013867488842</v>
          </cell>
          <cell r="C253">
            <v>0.69758500000000412</v>
          </cell>
          <cell r="I253">
            <v>7.4861325115562025E-2</v>
          </cell>
        </row>
        <row r="254">
          <cell r="B254">
            <v>0.69767500000000404</v>
          </cell>
          <cell r="C254">
            <v>0.69875000000000398</v>
          </cell>
          <cell r="I254">
            <v>7.4999999999999609E-2</v>
          </cell>
        </row>
        <row r="255">
          <cell r="B255">
            <v>0.69885483870968146</v>
          </cell>
          <cell r="C255">
            <v>0.69993000000000405</v>
          </cell>
          <cell r="I255">
            <v>7.5161290322580274E-2</v>
          </cell>
        </row>
        <row r="256">
          <cell r="B256">
            <v>0.70003467791411456</v>
          </cell>
          <cell r="C256">
            <v>0.70111000000000412</v>
          </cell>
          <cell r="I256">
            <v>7.5322085889570164E-2</v>
          </cell>
        </row>
        <row r="257">
          <cell r="B257">
            <v>0.70121451761103015</v>
          </cell>
          <cell r="C257">
            <v>0.70229000000000397</v>
          </cell>
          <cell r="I257">
            <v>7.5482388973965905E-2</v>
          </cell>
        </row>
        <row r="258">
          <cell r="B258">
            <v>0.70239435779816906</v>
          </cell>
          <cell r="C258">
            <v>0.70347000000000404</v>
          </cell>
          <cell r="I258">
            <v>7.5642201834862005E-2</v>
          </cell>
        </row>
        <row r="259">
          <cell r="B259">
            <v>0.70357419847328651</v>
          </cell>
          <cell r="C259">
            <v>0.70465000000000411</v>
          </cell>
          <cell r="I259">
            <v>7.5801526717556855E-2</v>
          </cell>
        </row>
        <row r="260">
          <cell r="B260">
            <v>0.7047540396341504</v>
          </cell>
          <cell r="C260">
            <v>0.70583000000000407</v>
          </cell>
          <cell r="I260">
            <v>7.596036585365816E-2</v>
          </cell>
        </row>
        <row r="261">
          <cell r="B261">
            <v>0.70593388127854295</v>
          </cell>
          <cell r="C261">
            <v>0.70701000000000414</v>
          </cell>
          <cell r="I261">
            <v>7.6118721461186825E-2</v>
          </cell>
        </row>
        <row r="262">
          <cell r="B262">
            <v>0.70711372340425938</v>
          </cell>
          <cell r="C262">
            <v>0.70819000000000398</v>
          </cell>
          <cell r="I262">
            <v>7.6276595744680445E-2</v>
          </cell>
        </row>
        <row r="263">
          <cell r="B263">
            <v>0.70829356600910864</v>
          </cell>
          <cell r="C263">
            <v>0.70937000000000416</v>
          </cell>
          <cell r="I263">
            <v>7.6433990895295512E-2</v>
          </cell>
        </row>
        <row r="264">
          <cell r="B264">
            <v>0.70947340909091317</v>
          </cell>
          <cell r="C264">
            <v>0.71055000000000412</v>
          </cell>
          <cell r="I264">
            <v>7.6590909090908696E-2</v>
          </cell>
        </row>
        <row r="265">
          <cell r="B265">
            <v>0.71065325264750789</v>
          </cell>
          <cell r="C265">
            <v>0.71173000000000408</v>
          </cell>
          <cell r="I265">
            <v>7.6747352496217461E-2</v>
          </cell>
        </row>
        <row r="266">
          <cell r="B266">
            <v>0.71183309667674133</v>
          </cell>
          <cell r="C266">
            <v>0.71291000000000415</v>
          </cell>
          <cell r="I266">
            <v>7.6903323262839482E-2</v>
          </cell>
        </row>
        <row r="267">
          <cell r="B267">
            <v>0.71301294117647473</v>
          </cell>
          <cell r="C267">
            <v>0.714090000000004</v>
          </cell>
          <cell r="I267">
            <v>7.705882352941136E-2</v>
          </cell>
        </row>
        <row r="268">
          <cell r="B268">
            <v>0.71419278614458226</v>
          </cell>
          <cell r="C268">
            <v>0.71527000000000407</v>
          </cell>
          <cell r="I268">
            <v>7.721385542168635E-2</v>
          </cell>
        </row>
        <row r="269">
          <cell r="B269">
            <v>0.71537263157895137</v>
          </cell>
          <cell r="C269">
            <v>0.71645000000000403</v>
          </cell>
          <cell r="I269">
            <v>7.736842105263117E-2</v>
          </cell>
        </row>
        <row r="270">
          <cell r="B270">
            <v>0.71655247747748163</v>
          </cell>
          <cell r="C270">
            <v>0.7176300000000041</v>
          </cell>
          <cell r="I270">
            <v>7.7522522522522133E-2</v>
          </cell>
        </row>
        <row r="271">
          <cell r="B271">
            <v>0.71773232383808505</v>
          </cell>
          <cell r="C271">
            <v>0.71881000000000406</v>
          </cell>
          <cell r="I271">
            <v>7.7676161919040074E-2</v>
          </cell>
        </row>
        <row r="272">
          <cell r="B272">
            <v>0.71891217065868673</v>
          </cell>
          <cell r="C272">
            <v>0.71999000000000402</v>
          </cell>
          <cell r="I272">
            <v>7.7829341317364867E-2</v>
          </cell>
        </row>
        <row r="273">
          <cell r="B273">
            <v>0.72009201793722377</v>
          </cell>
          <cell r="C273">
            <v>0.7211700000000042</v>
          </cell>
          <cell r="I273">
            <v>7.798206278026866E-2</v>
          </cell>
        </row>
        <row r="274">
          <cell r="B274">
            <v>0.72127186567164592</v>
          </cell>
          <cell r="C274">
            <v>0.72235000000000393</v>
          </cell>
          <cell r="I274">
            <v>7.8134328358208549E-2</v>
          </cell>
        </row>
        <row r="275">
          <cell r="B275">
            <v>0.72245171385991458</v>
          </cell>
          <cell r="C275">
            <v>0.72353000000000411</v>
          </cell>
          <cell r="I275">
            <v>7.828614008941838E-2</v>
          </cell>
        </row>
        <row r="276">
          <cell r="B276">
            <v>0.72363156250000404</v>
          </cell>
          <cell r="C276">
            <v>0.72471000000000396</v>
          </cell>
          <cell r="I276">
            <v>7.8437499999999591E-2</v>
          </cell>
        </row>
        <row r="277">
          <cell r="B277">
            <v>0.72481141158990015</v>
          </cell>
          <cell r="C277">
            <v>0.72589000000000403</v>
          </cell>
          <cell r="I277">
            <v>7.8588410104011477E-2</v>
          </cell>
        </row>
        <row r="278">
          <cell r="B278">
            <v>0.72599126112760048</v>
          </cell>
          <cell r="C278">
            <v>0.7270700000000041</v>
          </cell>
          <cell r="I278">
            <v>7.8738872403560436E-2</v>
          </cell>
        </row>
        <row r="279">
          <cell r="B279">
            <v>0.72717111111111521</v>
          </cell>
          <cell r="C279">
            <v>0.72825000000000406</v>
          </cell>
          <cell r="I279">
            <v>7.8888888888888481E-2</v>
          </cell>
        </row>
        <row r="280">
          <cell r="B280">
            <v>0.72835096153846557</v>
          </cell>
          <cell r="C280">
            <v>0.72943000000000413</v>
          </cell>
          <cell r="I280">
            <v>7.9038461538461141E-2</v>
          </cell>
        </row>
        <row r="281">
          <cell r="B281">
            <v>0.72953081240768491</v>
          </cell>
          <cell r="C281">
            <v>0.73061000000000398</v>
          </cell>
          <cell r="I281">
            <v>7.9187592319054242E-2</v>
          </cell>
        </row>
        <row r="282">
          <cell r="B282">
            <v>0.73071066371681814</v>
          </cell>
          <cell r="C282">
            <v>0.73179000000000394</v>
          </cell>
          <cell r="I282">
            <v>7.9336283185840295E-2</v>
          </cell>
        </row>
        <row r="283">
          <cell r="B283">
            <v>0.73189051546392148</v>
          </cell>
          <cell r="C283">
            <v>0.73297000000000412</v>
          </cell>
          <cell r="I283">
            <v>7.9484536082473828E-2</v>
          </cell>
        </row>
        <row r="284">
          <cell r="B284">
            <v>0.7330703676470629</v>
          </cell>
          <cell r="C284">
            <v>0.73415000000000397</v>
          </cell>
          <cell r="I284">
            <v>7.9632352941176057E-2</v>
          </cell>
        </row>
        <row r="285">
          <cell r="B285">
            <v>0.73425022026432107</v>
          </cell>
          <cell r="C285">
            <v>0.73533000000000404</v>
          </cell>
          <cell r="I285">
            <v>7.9779735682818986E-2</v>
          </cell>
        </row>
        <row r="286">
          <cell r="B286">
            <v>0.73543007331378718</v>
          </cell>
          <cell r="C286">
            <v>0.73651000000000422</v>
          </cell>
          <cell r="I286">
            <v>7.9926686217008394E-2</v>
          </cell>
        </row>
        <row r="287">
          <cell r="B287">
            <v>0.73660992679356196</v>
          </cell>
          <cell r="C287">
            <v>0.73769000000000395</v>
          </cell>
          <cell r="I287">
            <v>8.0073206442166492E-2</v>
          </cell>
        </row>
        <row r="288">
          <cell r="B288">
            <v>0.73778978070175838</v>
          </cell>
          <cell r="C288">
            <v>0.73887000000000402</v>
          </cell>
          <cell r="I288">
            <v>8.0219298245613635E-2</v>
          </cell>
        </row>
        <row r="289">
          <cell r="B289">
            <v>0.73896963503650037</v>
          </cell>
          <cell r="C289">
            <v>0.74005000000000398</v>
          </cell>
          <cell r="I289">
            <v>8.0364963503649217E-2</v>
          </cell>
        </row>
        <row r="290">
          <cell r="B290">
            <v>0.74014948979592243</v>
          </cell>
          <cell r="C290">
            <v>0.74123000000000416</v>
          </cell>
          <cell r="I290">
            <v>8.0510204081632245E-2</v>
          </cell>
        </row>
        <row r="291">
          <cell r="B291">
            <v>0.74132934497817005</v>
          </cell>
          <cell r="C291">
            <v>0.74241000000000412</v>
          </cell>
          <cell r="I291">
            <v>8.0655021834060717E-2</v>
          </cell>
        </row>
        <row r="292">
          <cell r="B292">
            <v>0.74250920058139946</v>
          </cell>
          <cell r="C292">
            <v>0.74359000000000397</v>
          </cell>
          <cell r="I292">
            <v>8.0799418604650744E-2</v>
          </cell>
        </row>
        <row r="293">
          <cell r="B293">
            <v>0.7436890566037776</v>
          </cell>
          <cell r="C293">
            <v>0.74477000000000415</v>
          </cell>
          <cell r="I293">
            <v>8.0943396226414679E-2</v>
          </cell>
        </row>
        <row r="294">
          <cell r="B294">
            <v>0.74486891304348235</v>
          </cell>
          <cell r="C294">
            <v>0.745950000000004</v>
          </cell>
          <cell r="I294">
            <v>8.1086956521738709E-2</v>
          </cell>
        </row>
        <row r="295">
          <cell r="B295">
            <v>0.74604876989870161</v>
          </cell>
          <cell r="C295">
            <v>0.74713000000000418</v>
          </cell>
          <cell r="I295">
            <v>8.1230101302459792E-2</v>
          </cell>
        </row>
        <row r="296">
          <cell r="B296">
            <v>0.74722862716763416</v>
          </cell>
          <cell r="C296">
            <v>0.74831000000000414</v>
          </cell>
          <cell r="I296">
            <v>8.1372832369941778E-2</v>
          </cell>
        </row>
        <row r="297">
          <cell r="B297">
            <v>0.74840848484848899</v>
          </cell>
          <cell r="C297">
            <v>0.74949000000000399</v>
          </cell>
          <cell r="I297">
            <v>8.1515151515151082E-2</v>
          </cell>
        </row>
        <row r="298">
          <cell r="B298">
            <v>0.74958834293948529</v>
          </cell>
          <cell r="C298">
            <v>0.75067000000000417</v>
          </cell>
          <cell r="I298">
            <v>8.1657060518731575E-2</v>
          </cell>
        </row>
        <row r="299">
          <cell r="B299">
            <v>0.75076820143885303</v>
          </cell>
          <cell r="C299">
            <v>0.75185000000000402</v>
          </cell>
          <cell r="I299">
            <v>8.1798561151078711E-2</v>
          </cell>
        </row>
        <row r="300">
          <cell r="B300">
            <v>0.75194806034483164</v>
          </cell>
          <cell r="C300">
            <v>0.75303000000000408</v>
          </cell>
          <cell r="I300">
            <v>8.1939655172413389E-2</v>
          </cell>
        </row>
        <row r="301">
          <cell r="B301">
            <v>0.75312791965567116</v>
          </cell>
          <cell r="C301">
            <v>0.75421000000000404</v>
          </cell>
          <cell r="I301">
            <v>8.2080344332854674E-2</v>
          </cell>
        </row>
        <row r="302">
          <cell r="B302">
            <v>0.75430777936963156</v>
          </cell>
          <cell r="C302">
            <v>0.755390000000004</v>
          </cell>
          <cell r="I302">
            <v>8.2220630372492401E-2</v>
          </cell>
        </row>
        <row r="303">
          <cell r="B303">
            <v>0.75548763948498254</v>
          </cell>
          <cell r="C303">
            <v>0.75657000000000407</v>
          </cell>
          <cell r="I303">
            <v>8.2360515021458816E-2</v>
          </cell>
        </row>
        <row r="304">
          <cell r="B304">
            <v>0.75666750000000405</v>
          </cell>
          <cell r="C304">
            <v>0.75775000000000403</v>
          </cell>
          <cell r="I304">
            <v>8.2499999999999574E-2</v>
          </cell>
        </row>
        <row r="305">
          <cell r="B305">
            <v>0.75786233951498261</v>
          </cell>
          <cell r="C305">
            <v>0.7589450000000042</v>
          </cell>
          <cell r="I305">
            <v>8.2660485021397584E-2</v>
          </cell>
        </row>
        <row r="306">
          <cell r="B306">
            <v>0.75905717948718354</v>
          </cell>
          <cell r="C306">
            <v>0.76014000000000403</v>
          </cell>
          <cell r="I306">
            <v>8.2820512820512393E-2</v>
          </cell>
        </row>
        <row r="307">
          <cell r="B307">
            <v>0.76025201991465541</v>
          </cell>
          <cell r="C307">
            <v>0.76133500000000387</v>
          </cell>
          <cell r="I307">
            <v>8.2980085348505969E-2</v>
          </cell>
        </row>
        <row r="308">
          <cell r="B308">
            <v>0.76144686079545854</v>
          </cell>
          <cell r="C308">
            <v>0.76253000000000415</v>
          </cell>
          <cell r="I308">
            <v>8.3139204545454135E-2</v>
          </cell>
        </row>
        <row r="309">
          <cell r="B309">
            <v>0.76264170212766369</v>
          </cell>
          <cell r="C309">
            <v>0.7637250000000041</v>
          </cell>
          <cell r="I309">
            <v>8.32978723404251E-2</v>
          </cell>
        </row>
        <row r="310">
          <cell r="B310">
            <v>0.76383654390935241</v>
          </cell>
          <cell r="C310">
            <v>0.76492000000000404</v>
          </cell>
          <cell r="I310">
            <v>8.3456090651557666E-2</v>
          </cell>
        </row>
        <row r="311">
          <cell r="B311">
            <v>0.76503138613861799</v>
          </cell>
          <cell r="C311">
            <v>0.76611500000000399</v>
          </cell>
          <cell r="I311">
            <v>8.3613861386138189E-2</v>
          </cell>
        </row>
        <row r="312">
          <cell r="B312">
            <v>0.76622622881356339</v>
          </cell>
          <cell r="C312">
            <v>0.76731000000000404</v>
          </cell>
          <cell r="I312">
            <v>8.3771186440677534E-2</v>
          </cell>
        </row>
        <row r="313">
          <cell r="B313">
            <v>0.76742107193230291</v>
          </cell>
          <cell r="C313">
            <v>0.7685050000000041</v>
          </cell>
          <cell r="I313">
            <v>8.3928067700986889E-2</v>
          </cell>
        </row>
        <row r="314">
          <cell r="B314">
            <v>0.76861591549296182</v>
          </cell>
          <cell r="C314">
            <v>0.76970000000000405</v>
          </cell>
          <cell r="I314">
            <v>8.4084507042253093E-2</v>
          </cell>
        </row>
        <row r="315">
          <cell r="B315">
            <v>0.76981075949367495</v>
          </cell>
          <cell r="C315">
            <v>0.77089500000000422</v>
          </cell>
          <cell r="I315">
            <v>8.4240506329113507E-2</v>
          </cell>
        </row>
        <row r="316">
          <cell r="B316">
            <v>0.77100560393258832</v>
          </cell>
          <cell r="C316">
            <v>0.77209000000000394</v>
          </cell>
          <cell r="I316">
            <v>8.4396067415729914E-2</v>
          </cell>
        </row>
        <row r="317">
          <cell r="B317">
            <v>0.7722004488078581</v>
          </cell>
          <cell r="C317">
            <v>0.773285000000004</v>
          </cell>
          <cell r="I317">
            <v>8.4551192145862125E-2</v>
          </cell>
        </row>
        <row r="318">
          <cell r="B318">
            <v>0.77339529411765107</v>
          </cell>
          <cell r="C318">
            <v>0.77448000000000417</v>
          </cell>
          <cell r="I318">
            <v>8.4705882352940756E-2</v>
          </cell>
        </row>
        <row r="319">
          <cell r="B319">
            <v>0.77459013986014391</v>
          </cell>
          <cell r="C319">
            <v>0.775675000000004</v>
          </cell>
          <cell r="I319">
            <v>8.4860139860139433E-2</v>
          </cell>
        </row>
        <row r="320">
          <cell r="B320">
            <v>0.77578498603352364</v>
          </cell>
          <cell r="C320">
            <v>0.77687000000000417</v>
          </cell>
          <cell r="I320">
            <v>8.5013966480446512E-2</v>
          </cell>
        </row>
        <row r="321">
          <cell r="B321">
            <v>0.77697983263598747</v>
          </cell>
          <cell r="C321">
            <v>0.77806500000000411</v>
          </cell>
          <cell r="I321">
            <v>8.5167364016735983E-2</v>
          </cell>
        </row>
        <row r="322">
          <cell r="B322">
            <v>0.77817467966574316</v>
          </cell>
          <cell r="C322">
            <v>0.77926000000000495</v>
          </cell>
          <cell r="I322">
            <v>8.5320334261837896E-2</v>
          </cell>
        </row>
        <row r="323">
          <cell r="B323">
            <v>0.77936952712100638</v>
          </cell>
          <cell r="C323">
            <v>0.78045500000000512</v>
          </cell>
          <cell r="I323">
            <v>8.5472878998608642E-2</v>
          </cell>
        </row>
        <row r="324">
          <cell r="B324">
            <v>0.78056437500000508</v>
          </cell>
          <cell r="C324">
            <v>0.78165000000000495</v>
          </cell>
          <cell r="I324">
            <v>8.5624999999999452E-2</v>
          </cell>
        </row>
        <row r="325">
          <cell r="B325">
            <v>0.78175922330097591</v>
          </cell>
          <cell r="C325">
            <v>0.78284500000000523</v>
          </cell>
          <cell r="I325">
            <v>8.5776699029125686E-2</v>
          </cell>
        </row>
        <row r="326">
          <cell r="B326">
            <v>0.78295407202216583</v>
          </cell>
          <cell r="C326">
            <v>0.78404000000000507</v>
          </cell>
          <cell r="I326">
            <v>8.5927977839334646E-2</v>
          </cell>
        </row>
        <row r="327">
          <cell r="B327">
            <v>0.78414892116183066</v>
          </cell>
          <cell r="C327">
            <v>0.7852350000000049</v>
          </cell>
          <cell r="I327">
            <v>8.6078838174273309E-2</v>
          </cell>
        </row>
        <row r="328">
          <cell r="B328">
            <v>0.78534377071823713</v>
          </cell>
          <cell r="C328">
            <v>0.78643000000000518</v>
          </cell>
          <cell r="I328">
            <v>8.6229281767955274E-2</v>
          </cell>
        </row>
        <row r="329">
          <cell r="B329">
            <v>0.78653862068966041</v>
          </cell>
          <cell r="C329">
            <v>0.78762500000000513</v>
          </cell>
          <cell r="I329">
            <v>8.6379310344827043E-2</v>
          </cell>
        </row>
        <row r="330">
          <cell r="B330">
            <v>0.78773347107438529</v>
          </cell>
          <cell r="C330">
            <v>0.78882000000000518</v>
          </cell>
          <cell r="I330">
            <v>8.6528925619834177E-2</v>
          </cell>
        </row>
        <row r="331">
          <cell r="B331">
            <v>0.78892832187070661</v>
          </cell>
          <cell r="C331">
            <v>0.79001500000000502</v>
          </cell>
          <cell r="I331">
            <v>8.6678129298486395E-2</v>
          </cell>
        </row>
        <row r="332">
          <cell r="B332">
            <v>0.79012317307692803</v>
          </cell>
          <cell r="C332">
            <v>0.79121000000000496</v>
          </cell>
          <cell r="I332">
            <v>8.6826923076922538E-2</v>
          </cell>
        </row>
        <row r="333">
          <cell r="B333">
            <v>0.79131802469136314</v>
          </cell>
          <cell r="C333">
            <v>0.79240500000000513</v>
          </cell>
          <cell r="I333">
            <v>8.697530864197478E-2</v>
          </cell>
        </row>
        <row r="334">
          <cell r="B334">
            <v>0.79251287671233372</v>
          </cell>
          <cell r="C334">
            <v>0.79360000000000497</v>
          </cell>
          <cell r="I334">
            <v>8.7123287671232341E-2</v>
          </cell>
        </row>
        <row r="335">
          <cell r="B335">
            <v>0.79370772913817189</v>
          </cell>
          <cell r="C335">
            <v>0.79479500000000514</v>
          </cell>
          <cell r="I335">
            <v>8.7270861833104812E-2</v>
          </cell>
        </row>
        <row r="336">
          <cell r="B336">
            <v>0.7949025819672183</v>
          </cell>
          <cell r="C336">
            <v>0.79599000000000508</v>
          </cell>
          <cell r="I336">
            <v>8.7418032786884703E-2</v>
          </cell>
        </row>
        <row r="337">
          <cell r="B337">
            <v>0.79609743519782228</v>
          </cell>
          <cell r="C337">
            <v>0.79718500000000514</v>
          </cell>
          <cell r="I337">
            <v>8.756480218280982E-2</v>
          </cell>
        </row>
        <row r="338">
          <cell r="B338">
            <v>0.79729228882834291</v>
          </cell>
          <cell r="C338">
            <v>0.79838000000000509</v>
          </cell>
          <cell r="I338">
            <v>8.7711171662124804E-2</v>
          </cell>
        </row>
        <row r="339">
          <cell r="B339">
            <v>0.79848714285714795</v>
          </cell>
          <cell r="C339">
            <v>0.79957500000000514</v>
          </cell>
          <cell r="I339">
            <v>8.7857142857142315E-2</v>
          </cell>
        </row>
        <row r="340">
          <cell r="B340">
            <v>0.79968199728261369</v>
          </cell>
          <cell r="C340">
            <v>0.8007700000000052</v>
          </cell>
          <cell r="I340">
            <v>8.8002717391303817E-2</v>
          </cell>
        </row>
        <row r="341">
          <cell r="B341">
            <v>0.80087685210312587</v>
          </cell>
          <cell r="C341">
            <v>0.80196500000000492</v>
          </cell>
          <cell r="I341">
            <v>8.8147896879239629E-2</v>
          </cell>
        </row>
        <row r="342">
          <cell r="B342">
            <v>0.80207170731707811</v>
          </cell>
          <cell r="C342">
            <v>0.80316000000000498</v>
          </cell>
          <cell r="I342">
            <v>8.8292682926828722E-2</v>
          </cell>
        </row>
        <row r="343">
          <cell r="B343">
            <v>0.80326656292287379</v>
          </cell>
          <cell r="C343">
            <v>0.80435500000000504</v>
          </cell>
          <cell r="I343">
            <v>8.8437077131257924E-2</v>
          </cell>
        </row>
        <row r="344">
          <cell r="B344">
            <v>0.80446141891892398</v>
          </cell>
          <cell r="C344">
            <v>0.80555000000000498</v>
          </cell>
          <cell r="I344">
            <v>8.8581081081080537E-2</v>
          </cell>
        </row>
        <row r="345">
          <cell r="B345">
            <v>0.80565627530364881</v>
          </cell>
          <cell r="C345">
            <v>0.80674500000000526</v>
          </cell>
          <cell r="I345">
            <v>8.8724696356274779E-2</v>
          </cell>
        </row>
        <row r="346">
          <cell r="B346">
            <v>0.80685113207547676</v>
          </cell>
          <cell r="C346">
            <v>0.80794000000000499</v>
          </cell>
          <cell r="I346">
            <v>8.8867924528301348E-2</v>
          </cell>
        </row>
        <row r="347">
          <cell r="B347">
            <v>0.80804598923284487</v>
          </cell>
          <cell r="C347">
            <v>0.80913500000000504</v>
          </cell>
          <cell r="I347">
            <v>8.9010767160160958E-2</v>
          </cell>
        </row>
        <row r="348">
          <cell r="B348">
            <v>0.80924084677419861</v>
          </cell>
          <cell r="C348">
            <v>0.8103300000000051</v>
          </cell>
          <cell r="I348">
            <v>8.9153225806451075E-2</v>
          </cell>
        </row>
        <row r="349">
          <cell r="B349">
            <v>0.81043570469799153</v>
          </cell>
          <cell r="C349">
            <v>0.81152500000000494</v>
          </cell>
          <cell r="I349">
            <v>8.9295302013422284E-2</v>
          </cell>
        </row>
        <row r="350">
          <cell r="B350">
            <v>0.81163056300268599</v>
          </cell>
          <cell r="C350">
            <v>0.81272000000000511</v>
          </cell>
          <cell r="I350">
            <v>8.9436997319034331E-2</v>
          </cell>
        </row>
        <row r="351">
          <cell r="B351">
            <v>0.81282542168675209</v>
          </cell>
          <cell r="C351">
            <v>0.81391500000000505</v>
          </cell>
          <cell r="I351">
            <v>8.9578313253011507E-2</v>
          </cell>
        </row>
        <row r="352">
          <cell r="B352">
            <v>0.81402028074866817</v>
          </cell>
          <cell r="C352">
            <v>0.815110000000005</v>
          </cell>
          <cell r="I352">
            <v>8.9719251336897857E-2</v>
          </cell>
        </row>
        <row r="353">
          <cell r="B353">
            <v>0.81521514018692098</v>
          </cell>
          <cell r="C353">
            <v>0.81630500000000517</v>
          </cell>
          <cell r="I353">
            <v>8.9859813084111617E-2</v>
          </cell>
        </row>
        <row r="354">
          <cell r="B354">
            <v>0.81641000000000497</v>
          </cell>
          <cell r="C354">
            <v>0.817500000000005</v>
          </cell>
          <cell r="I354">
            <v>8.9999999999999455E-2</v>
          </cell>
        </row>
        <row r="355">
          <cell r="I355">
            <v>0.09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
          <cell r="B1" t="str">
            <v>DocumentNo</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06"/>
      <sheetName val="Activos"/>
      <sheetName val="Pasivos"/>
      <sheetName val="Est Result"/>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41D49A-36BE-45C7-8D2C-D18DA096C331}">
  <sheetPr>
    <pageSetUpPr fitToPage="1"/>
  </sheetPr>
  <dimension ref="A1:F36"/>
  <sheetViews>
    <sheetView tabSelected="1" view="pageBreakPreview" zoomScale="90" zoomScaleNormal="80" zoomScaleSheetLayoutView="90" workbookViewId="0">
      <selection activeCell="A9" sqref="A9:C9"/>
    </sheetView>
  </sheetViews>
  <sheetFormatPr baseColWidth="10" defaultColWidth="11.5546875" defaultRowHeight="20.399999999999999" x14ac:dyDescent="0.35"/>
  <cols>
    <col min="1" max="1" width="18.5546875" style="39" customWidth="1"/>
    <col min="2" max="2" width="35.44140625" style="39" customWidth="1"/>
    <col min="3" max="3" width="64.109375" style="39" customWidth="1"/>
    <col min="4" max="4" width="11.5546875" style="39"/>
    <col min="5" max="5" width="42.88671875" style="39" customWidth="1"/>
    <col min="6" max="6" width="48.109375" style="39" customWidth="1"/>
    <col min="7" max="16384" width="11.5546875" style="39"/>
  </cols>
  <sheetData>
    <row r="1" spans="1:3" ht="21" x14ac:dyDescent="0.4">
      <c r="B1" s="40"/>
      <c r="C1" s="40"/>
    </row>
    <row r="2" spans="1:3" ht="21" x14ac:dyDescent="0.4">
      <c r="C2" s="40"/>
    </row>
    <row r="3" spans="1:3" ht="21" x14ac:dyDescent="0.4">
      <c r="C3" s="40"/>
    </row>
    <row r="4" spans="1:3" ht="21" x14ac:dyDescent="0.4">
      <c r="C4" s="40"/>
    </row>
    <row r="5" spans="1:3" ht="21" x14ac:dyDescent="0.4">
      <c r="C5" s="40"/>
    </row>
    <row r="6" spans="1:3" ht="21" x14ac:dyDescent="0.4">
      <c r="C6" s="40"/>
    </row>
    <row r="7" spans="1:3" ht="21" x14ac:dyDescent="0.4">
      <c r="C7" s="40"/>
    </row>
    <row r="8" spans="1:3" ht="21.6" thickBot="1" x14ac:dyDescent="0.45">
      <c r="C8" s="40"/>
    </row>
    <row r="9" spans="1:3" ht="60" customHeight="1" thickBot="1" x14ac:dyDescent="0.65">
      <c r="A9" s="1818" t="s">
        <v>1009</v>
      </c>
      <c r="B9" s="1819"/>
      <c r="C9" s="1820"/>
    </row>
    <row r="11" spans="1:3" ht="21" x14ac:dyDescent="0.4">
      <c r="A11" s="261" t="s">
        <v>127</v>
      </c>
    </row>
    <row r="12" spans="1:3" ht="21" x14ac:dyDescent="0.4">
      <c r="A12" s="76" t="s">
        <v>128</v>
      </c>
      <c r="B12" s="262" t="s">
        <v>135</v>
      </c>
    </row>
    <row r="13" spans="1:3" s="564" customFormat="1" ht="21" x14ac:dyDescent="0.4">
      <c r="A13" s="76" t="s">
        <v>129</v>
      </c>
      <c r="B13" s="262" t="s">
        <v>136</v>
      </c>
      <c r="C13" s="263" t="s">
        <v>996</v>
      </c>
    </row>
    <row r="14" spans="1:3" ht="21" x14ac:dyDescent="0.4">
      <c r="A14" s="76" t="s">
        <v>299</v>
      </c>
      <c r="B14" s="1817" t="s">
        <v>130</v>
      </c>
      <c r="C14" s="263" t="s">
        <v>131</v>
      </c>
    </row>
    <row r="15" spans="1:3" ht="21" x14ac:dyDescent="0.4">
      <c r="A15" s="264"/>
      <c r="B15" s="262"/>
      <c r="C15" s="263"/>
    </row>
    <row r="16" spans="1:3" ht="21.6" thickBot="1" x14ac:dyDescent="0.45">
      <c r="A16" s="565" t="s">
        <v>298</v>
      </c>
      <c r="B16" s="262"/>
      <c r="C16" s="263"/>
    </row>
    <row r="17" spans="1:6" ht="21.6" thickBot="1" x14ac:dyDescent="0.45">
      <c r="A17" s="318" t="s">
        <v>128</v>
      </c>
      <c r="B17" s="262" t="s">
        <v>1015</v>
      </c>
      <c r="C17" s="263"/>
      <c r="D17" s="564"/>
      <c r="E17" s="831" t="s">
        <v>1016</v>
      </c>
      <c r="F17" s="832" t="s">
        <v>1017</v>
      </c>
    </row>
    <row r="18" spans="1:6" ht="21" x14ac:dyDescent="0.4">
      <c r="A18" s="318" t="s">
        <v>129</v>
      </c>
      <c r="B18" s="262" t="s">
        <v>320</v>
      </c>
      <c r="C18" s="263"/>
      <c r="E18" s="833" t="s">
        <v>305</v>
      </c>
      <c r="F18" s="834" t="s">
        <v>1018</v>
      </c>
    </row>
    <row r="19" spans="1:6" ht="21.6" thickBot="1" x14ac:dyDescent="0.45">
      <c r="A19" s="318" t="s">
        <v>299</v>
      </c>
      <c r="B19" s="262" t="s">
        <v>1019</v>
      </c>
      <c r="C19" s="263"/>
      <c r="E19" s="835"/>
      <c r="F19" s="836" t="s">
        <v>1031</v>
      </c>
    </row>
    <row r="20" spans="1:6" ht="21" x14ac:dyDescent="0.4">
      <c r="A20" s="318" t="s">
        <v>300</v>
      </c>
      <c r="B20" s="262" t="s">
        <v>306</v>
      </c>
      <c r="C20" s="263"/>
    </row>
    <row r="21" spans="1:6" ht="21" x14ac:dyDescent="0.4">
      <c r="A21" s="318" t="s">
        <v>301</v>
      </c>
      <c r="B21" s="262" t="s">
        <v>311</v>
      </c>
      <c r="C21" s="263"/>
    </row>
    <row r="22" spans="1:6" ht="21" x14ac:dyDescent="0.4">
      <c r="A22" s="318" t="s">
        <v>302</v>
      </c>
      <c r="B22" s="262" t="s">
        <v>701</v>
      </c>
      <c r="C22" s="263"/>
    </row>
    <row r="23" spans="1:6" s="564" customFormat="1" ht="21" x14ac:dyDescent="0.4">
      <c r="A23" s="318" t="s">
        <v>303</v>
      </c>
      <c r="B23" s="262" t="s">
        <v>312</v>
      </c>
      <c r="C23" s="263"/>
    </row>
    <row r="24" spans="1:6" ht="21" x14ac:dyDescent="0.4">
      <c r="A24" s="318" t="s">
        <v>304</v>
      </c>
      <c r="B24" s="262" t="s">
        <v>307</v>
      </c>
    </row>
    <row r="25" spans="1:6" ht="21" x14ac:dyDescent="0.4">
      <c r="A25" s="318" t="s">
        <v>308</v>
      </c>
      <c r="B25" s="262" t="s">
        <v>313</v>
      </c>
    </row>
    <row r="26" spans="1:6" ht="21" x14ac:dyDescent="0.4">
      <c r="A26" s="318" t="s">
        <v>309</v>
      </c>
      <c r="B26" s="262" t="s">
        <v>314</v>
      </c>
    </row>
    <row r="27" spans="1:6" ht="21" x14ac:dyDescent="0.4">
      <c r="A27" s="318" t="s">
        <v>310</v>
      </c>
      <c r="B27" s="262" t="s">
        <v>315</v>
      </c>
    </row>
    <row r="28" spans="1:6" ht="21" x14ac:dyDescent="0.4">
      <c r="A28" s="318" t="s">
        <v>317</v>
      </c>
      <c r="B28" s="262" t="s">
        <v>316</v>
      </c>
    </row>
    <row r="29" spans="1:6" ht="21" x14ac:dyDescent="0.4">
      <c r="A29" s="318" t="s">
        <v>319</v>
      </c>
      <c r="B29" s="39" t="s">
        <v>318</v>
      </c>
    </row>
    <row r="30" spans="1:6" ht="21" x14ac:dyDescent="0.4">
      <c r="A30" s="318" t="s">
        <v>623</v>
      </c>
      <c r="B30" s="39" t="s">
        <v>700</v>
      </c>
    </row>
    <row r="32" spans="1:6" ht="21" x14ac:dyDescent="0.4">
      <c r="A32" s="261" t="s">
        <v>132</v>
      </c>
    </row>
    <row r="33" spans="1:1" ht="21" x14ac:dyDescent="0.4">
      <c r="A33" s="40" t="s">
        <v>133</v>
      </c>
    </row>
    <row r="34" spans="1:1" x14ac:dyDescent="0.35">
      <c r="A34" s="39" t="s">
        <v>134</v>
      </c>
    </row>
    <row r="35" spans="1:1" s="42" customFormat="1" ht="18" x14ac:dyDescent="0.35">
      <c r="A35" s="41"/>
    </row>
    <row r="36" spans="1:1" s="42" customFormat="1" ht="18" x14ac:dyDescent="0.35">
      <c r="A36" s="41"/>
    </row>
  </sheetData>
  <mergeCells count="1">
    <mergeCell ref="A9:C9"/>
  </mergeCells>
  <pageMargins left="0.70866141732283472" right="0.70866141732283472" top="0.74803149606299213" bottom="0.74803149606299213" header="0.31496062992125984" footer="0.31496062992125984"/>
  <pageSetup scale="7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E8E50-3C30-45DD-8947-2D28C69FBAB5}">
  <sheetPr>
    <tabColor rgb="FF92D050"/>
  </sheetPr>
  <dimension ref="A1:G86"/>
  <sheetViews>
    <sheetView zoomScale="110" zoomScaleNormal="110" workbookViewId="0">
      <pane ySplit="3" topLeftCell="A4" activePane="bottomLeft" state="frozen"/>
      <selection activeCell="Z24" sqref="Z24"/>
      <selection pane="bottomLeft" activeCell="B84" sqref="B84"/>
    </sheetView>
  </sheetViews>
  <sheetFormatPr baseColWidth="10" defaultRowHeight="15.6" x14ac:dyDescent="0.3"/>
  <cols>
    <col min="1" max="1" width="39.88671875" style="7" customWidth="1"/>
    <col min="2" max="2" width="16.5546875" style="18" customWidth="1"/>
    <col min="3" max="3" width="17.88671875" style="18" customWidth="1"/>
    <col min="4" max="4" width="26.88671875" style="9" customWidth="1"/>
    <col min="5" max="5" width="38.33203125" style="7" customWidth="1"/>
    <col min="6" max="16384" width="11.5546875" style="7"/>
  </cols>
  <sheetData>
    <row r="1" spans="1:7" x14ac:dyDescent="0.3">
      <c r="B1" s="18">
        <f>SUM(B4:B1048576)</f>
        <v>2403469257.3759999</v>
      </c>
      <c r="C1" s="18">
        <f>SUM(C4:C1048576)</f>
        <v>2403469257.3759999</v>
      </c>
      <c r="D1" s="48">
        <f>C1-B1</f>
        <v>0</v>
      </c>
    </row>
    <row r="2" spans="1:7" ht="16.2" thickBot="1" x14ac:dyDescent="0.35">
      <c r="F2" s="13"/>
      <c r="G2" s="13"/>
    </row>
    <row r="3" spans="1:7" s="8" customFormat="1" ht="16.2" thickBot="1" x14ac:dyDescent="0.35">
      <c r="A3" s="375" t="s">
        <v>61</v>
      </c>
      <c r="B3" s="376" t="s">
        <v>62</v>
      </c>
      <c r="C3" s="376" t="s">
        <v>63</v>
      </c>
      <c r="D3" s="377" t="s">
        <v>64</v>
      </c>
      <c r="F3" s="378"/>
      <c r="G3" s="378"/>
    </row>
    <row r="4" spans="1:7" s="17" customFormat="1" x14ac:dyDescent="0.3">
      <c r="A4" s="735" t="s">
        <v>81</v>
      </c>
      <c r="B4" s="19">
        <f>'BCE 2019'!F7</f>
        <v>11289500</v>
      </c>
      <c r="C4" s="19"/>
      <c r="D4" s="11" t="s">
        <v>262</v>
      </c>
    </row>
    <row r="5" spans="1:7" s="17" customFormat="1" x14ac:dyDescent="0.3">
      <c r="A5" s="736" t="s">
        <v>65</v>
      </c>
      <c r="B5" s="20">
        <f>'BCE 2019'!F8</f>
        <v>95200000</v>
      </c>
      <c r="C5" s="20"/>
      <c r="D5" s="14" t="str">
        <f>D4</f>
        <v>APERTURA</v>
      </c>
    </row>
    <row r="6" spans="1:7" s="17" customFormat="1" x14ac:dyDescent="0.3">
      <c r="A6" s="736" t="s">
        <v>67</v>
      </c>
      <c r="B6" s="20">
        <f>'BCE 2019'!F9</f>
        <v>102900000</v>
      </c>
      <c r="C6" s="20"/>
      <c r="D6" s="14" t="str">
        <f t="shared" ref="D6:D19" si="0">D5</f>
        <v>APERTURA</v>
      </c>
    </row>
    <row r="7" spans="1:7" s="17" customFormat="1" x14ac:dyDescent="0.3">
      <c r="A7" s="736" t="s">
        <v>125</v>
      </c>
      <c r="B7" s="20">
        <f>'BCE 2019'!F10</f>
        <v>0</v>
      </c>
      <c r="C7" s="20">
        <f>'BCE 2019'!G10</f>
        <v>10290000</v>
      </c>
      <c r="D7" s="14" t="str">
        <f t="shared" si="0"/>
        <v>APERTURA</v>
      </c>
    </row>
    <row r="8" spans="1:7" s="17" customFormat="1" x14ac:dyDescent="0.3">
      <c r="A8" s="736" t="s">
        <v>162</v>
      </c>
      <c r="B8" s="20">
        <f>'BCE 2019'!F11</f>
        <v>30000000</v>
      </c>
      <c r="C8" s="20">
        <f>'BCE 2019'!G11</f>
        <v>0</v>
      </c>
      <c r="D8" s="14" t="str">
        <f t="shared" si="0"/>
        <v>APERTURA</v>
      </c>
    </row>
    <row r="9" spans="1:7" s="17" customFormat="1" x14ac:dyDescent="0.3">
      <c r="A9" s="736" t="s">
        <v>69</v>
      </c>
      <c r="B9" s="20">
        <f>'BCE 2019'!F12</f>
        <v>1900000</v>
      </c>
      <c r="C9" s="20">
        <f>'BCE 2019'!G12</f>
        <v>0</v>
      </c>
      <c r="D9" s="14" t="str">
        <f t="shared" si="0"/>
        <v>APERTURA</v>
      </c>
    </row>
    <row r="10" spans="1:7" s="17" customFormat="1" x14ac:dyDescent="0.3">
      <c r="A10" s="736" t="s">
        <v>82</v>
      </c>
      <c r="B10" s="20">
        <f>'BCE 2019'!F13</f>
        <v>22000000</v>
      </c>
      <c r="C10" s="20">
        <f>'BCE 2019'!G13</f>
        <v>0</v>
      </c>
      <c r="D10" s="14" t="str">
        <f t="shared" si="0"/>
        <v>APERTURA</v>
      </c>
    </row>
    <row r="11" spans="1:7" s="17" customFormat="1" x14ac:dyDescent="0.3">
      <c r="A11" s="736" t="s">
        <v>92</v>
      </c>
      <c r="B11" s="20">
        <f>'BCE 2019'!F14</f>
        <v>90000000</v>
      </c>
      <c r="C11" s="20">
        <f>'BCE 2019'!G14</f>
        <v>0</v>
      </c>
      <c r="D11" s="14" t="str">
        <f t="shared" si="0"/>
        <v>APERTURA</v>
      </c>
    </row>
    <row r="12" spans="1:7" s="17" customFormat="1" x14ac:dyDescent="0.3">
      <c r="A12" s="736" t="s">
        <v>70</v>
      </c>
      <c r="B12" s="20"/>
      <c r="C12" s="20">
        <f>'BCE 2019'!G15</f>
        <v>23800000</v>
      </c>
      <c r="D12" s="14" t="str">
        <f t="shared" si="0"/>
        <v>APERTURA</v>
      </c>
    </row>
    <row r="13" spans="1:7" s="17" customFormat="1" x14ac:dyDescent="0.3">
      <c r="A13" s="736" t="s">
        <v>73</v>
      </c>
      <c r="B13" s="20"/>
      <c r="C13" s="20">
        <f>'BCE 2019'!G16</f>
        <v>180000</v>
      </c>
      <c r="D13" s="14" t="str">
        <f t="shared" si="0"/>
        <v>APERTURA</v>
      </c>
    </row>
    <row r="14" spans="1:7" s="17" customFormat="1" x14ac:dyDescent="0.3">
      <c r="A14" s="736" t="s">
        <v>76</v>
      </c>
      <c r="B14" s="20"/>
      <c r="C14" s="20">
        <f>'BCE 2019'!G17</f>
        <v>602500</v>
      </c>
      <c r="D14" s="14" t="str">
        <f t="shared" si="0"/>
        <v>APERTURA</v>
      </c>
    </row>
    <row r="15" spans="1:7" s="17" customFormat="1" x14ac:dyDescent="0.3">
      <c r="A15" s="736" t="s">
        <v>75</v>
      </c>
      <c r="B15" s="20"/>
      <c r="C15" s="20">
        <f>'BCE 2019'!G18</f>
        <v>153000</v>
      </c>
      <c r="D15" s="14" t="str">
        <f t="shared" si="0"/>
        <v>APERTURA</v>
      </c>
    </row>
    <row r="16" spans="1:7" s="17" customFormat="1" x14ac:dyDescent="0.3">
      <c r="A16" s="736" t="s">
        <v>66</v>
      </c>
      <c r="B16" s="20"/>
      <c r="C16" s="20">
        <f>'BCE 2019'!G19</f>
        <v>7600000</v>
      </c>
      <c r="D16" s="14" t="str">
        <f t="shared" si="0"/>
        <v>APERTURA</v>
      </c>
    </row>
    <row r="17" spans="1:4" s="17" customFormat="1" x14ac:dyDescent="0.3">
      <c r="A17" s="736" t="s">
        <v>72</v>
      </c>
      <c r="B17" s="20"/>
      <c r="C17" s="20">
        <f>'BCE 2019'!G20</f>
        <v>20000</v>
      </c>
      <c r="D17" s="14" t="str">
        <f t="shared" si="0"/>
        <v>APERTURA</v>
      </c>
    </row>
    <row r="18" spans="1:4" s="17" customFormat="1" x14ac:dyDescent="0.3">
      <c r="A18" s="736" t="s">
        <v>83</v>
      </c>
      <c r="B18" s="20"/>
      <c r="C18" s="20">
        <f>'BCE 2019'!G21</f>
        <v>10000000</v>
      </c>
      <c r="D18" s="14" t="str">
        <f t="shared" si="0"/>
        <v>APERTURA</v>
      </c>
    </row>
    <row r="19" spans="1:4" s="17" customFormat="1" ht="16.2" thickBot="1" x14ac:dyDescent="0.35">
      <c r="A19" s="737" t="s">
        <v>126</v>
      </c>
      <c r="B19" s="21"/>
      <c r="C19" s="21">
        <f>'BCE 2019'!H33</f>
        <v>300644000</v>
      </c>
      <c r="D19" s="16" t="str">
        <f t="shared" si="0"/>
        <v>APERTURA</v>
      </c>
    </row>
    <row r="20" spans="1:4" s="17" customFormat="1" x14ac:dyDescent="0.3">
      <c r="A20" s="12" t="s">
        <v>81</v>
      </c>
      <c r="B20" s="378">
        <f>'Libros 2019'!K15</f>
        <v>47600000</v>
      </c>
      <c r="C20" s="378"/>
      <c r="D20" s="379" t="s">
        <v>992</v>
      </c>
    </row>
    <row r="21" spans="1:4" s="17" customFormat="1" ht="16.2" thickBot="1" x14ac:dyDescent="0.35">
      <c r="A21" s="15" t="s">
        <v>65</v>
      </c>
      <c r="B21" s="380"/>
      <c r="C21" s="380">
        <f>B20</f>
        <v>47600000</v>
      </c>
      <c r="D21" s="381" t="str">
        <f>D20</f>
        <v>PERCIBIDO UNA FACTURA DEL AÑO 2019</v>
      </c>
    </row>
    <row r="22" spans="1:4" s="17" customFormat="1" x14ac:dyDescent="0.3">
      <c r="A22" s="10" t="s">
        <v>70</v>
      </c>
      <c r="B22" s="376">
        <f>'Libros 2019'!K34</f>
        <v>11900000</v>
      </c>
      <c r="C22" s="376"/>
      <c r="D22" s="377"/>
    </row>
    <row r="23" spans="1:4" s="17" customFormat="1" ht="16.2" thickBot="1" x14ac:dyDescent="0.35">
      <c r="A23" s="15" t="s">
        <v>81</v>
      </c>
      <c r="B23" s="380"/>
      <c r="C23" s="380">
        <f>B22</f>
        <v>11900000</v>
      </c>
      <c r="D23" s="381"/>
    </row>
    <row r="24" spans="1:4" s="17" customFormat="1" x14ac:dyDescent="0.3">
      <c r="A24" s="10" t="s">
        <v>73</v>
      </c>
      <c r="B24" s="376">
        <f>'Libros 2019'!K52</f>
        <v>180000</v>
      </c>
      <c r="C24" s="376"/>
      <c r="D24" s="377"/>
    </row>
    <row r="25" spans="1:4" s="17" customFormat="1" ht="16.2" thickBot="1" x14ac:dyDescent="0.35">
      <c r="A25" s="15" t="s">
        <v>81</v>
      </c>
      <c r="B25" s="380"/>
      <c r="C25" s="380">
        <f>B24</f>
        <v>180000</v>
      </c>
      <c r="D25" s="381"/>
    </row>
    <row r="26" spans="1:4" s="17" customFormat="1" x14ac:dyDescent="0.3">
      <c r="A26" s="10" t="s">
        <v>76</v>
      </c>
      <c r="B26" s="376">
        <f>'Libros 2019'!N70</f>
        <v>602500</v>
      </c>
      <c r="C26" s="376"/>
      <c r="D26" s="377"/>
    </row>
    <row r="27" spans="1:4" s="17" customFormat="1" ht="16.2" thickBot="1" x14ac:dyDescent="0.35">
      <c r="A27" s="15" t="s">
        <v>81</v>
      </c>
      <c r="B27" s="380"/>
      <c r="C27" s="380">
        <f>B26</f>
        <v>602500</v>
      </c>
      <c r="D27" s="381"/>
    </row>
    <row r="28" spans="1:4" s="17" customFormat="1" x14ac:dyDescent="0.3">
      <c r="A28" s="10" t="s">
        <v>75</v>
      </c>
      <c r="B28" s="376">
        <f>'Libros 2019'!M70+'Libros 2019'!R70</f>
        <v>153000</v>
      </c>
      <c r="C28" s="376"/>
      <c r="D28" s="377"/>
    </row>
    <row r="29" spans="1:4" s="17" customFormat="1" ht="16.2" thickBot="1" x14ac:dyDescent="0.35">
      <c r="A29" s="15" t="s">
        <v>81</v>
      </c>
      <c r="B29" s="380"/>
      <c r="C29" s="380">
        <f>B28</f>
        <v>153000</v>
      </c>
      <c r="D29" s="381"/>
    </row>
    <row r="30" spans="1:4" s="17" customFormat="1" x14ac:dyDescent="0.3">
      <c r="A30" s="10" t="s">
        <v>66</v>
      </c>
      <c r="B30" s="376">
        <f>'Libros 2019'!J16</f>
        <v>7600000</v>
      </c>
      <c r="C30" s="376"/>
      <c r="D30" s="377" t="s">
        <v>263</v>
      </c>
    </row>
    <row r="31" spans="1:4" s="17" customFormat="1" x14ac:dyDescent="0.3">
      <c r="A31" s="12" t="s">
        <v>69</v>
      </c>
      <c r="B31" s="378"/>
      <c r="C31" s="378">
        <f>'Libros 2019'!J35</f>
        <v>1900000</v>
      </c>
      <c r="D31" s="379" t="str">
        <f>D30</f>
        <v>F29 DE DIC 2019</v>
      </c>
    </row>
    <row r="32" spans="1:4" s="17" customFormat="1" x14ac:dyDescent="0.3">
      <c r="A32" s="12" t="s">
        <v>72</v>
      </c>
      <c r="B32" s="378">
        <f>'Libros 2019'!J52</f>
        <v>20000</v>
      </c>
      <c r="C32" s="378"/>
      <c r="D32" s="379" t="str">
        <f t="shared" ref="D32:D34" si="1">D31</f>
        <v>F29 DE DIC 2019</v>
      </c>
    </row>
    <row r="33" spans="1:4" s="17" customFormat="1" x14ac:dyDescent="0.3">
      <c r="A33" s="12" t="s">
        <v>82</v>
      </c>
      <c r="B33" s="378">
        <f>'Libros 2019'!I16*'Libros 2019'!H20</f>
        <v>2000000</v>
      </c>
      <c r="C33" s="378"/>
      <c r="D33" s="379" t="str">
        <f t="shared" si="1"/>
        <v>F29 DE DIC 2019</v>
      </c>
    </row>
    <row r="34" spans="1:4" s="17" customFormat="1" ht="16.2" thickBot="1" x14ac:dyDescent="0.35">
      <c r="A34" s="12" t="s">
        <v>81</v>
      </c>
      <c r="B34" s="378"/>
      <c r="C34" s="378">
        <f>B30+B32+B33-C31</f>
        <v>7720000</v>
      </c>
      <c r="D34" s="379" t="str">
        <f t="shared" si="1"/>
        <v>F29 DE DIC 2019</v>
      </c>
    </row>
    <row r="35" spans="1:4" s="17" customFormat="1" x14ac:dyDescent="0.3">
      <c r="A35" s="10" t="s">
        <v>156</v>
      </c>
      <c r="B35" s="376">
        <f>'RLI AT 2020'!H23</f>
        <v>52804440</v>
      </c>
      <c r="C35" s="376"/>
      <c r="D35" s="377" t="s">
        <v>264</v>
      </c>
    </row>
    <row r="36" spans="1:4" s="17" customFormat="1" x14ac:dyDescent="0.3">
      <c r="A36" s="12" t="s">
        <v>165</v>
      </c>
      <c r="B36" s="378">
        <f>(B35-C37)*1.5%</f>
        <v>432066.6</v>
      </c>
      <c r="C36" s="378"/>
      <c r="D36" s="379" t="str">
        <f>D35</f>
        <v>F22 AT 2020</v>
      </c>
    </row>
    <row r="37" spans="1:4" s="17" customFormat="1" x14ac:dyDescent="0.3">
      <c r="A37" s="12" t="s">
        <v>82</v>
      </c>
      <c r="B37" s="378"/>
      <c r="C37" s="378">
        <f>B10+B33</f>
        <v>24000000</v>
      </c>
      <c r="D37" s="379" t="str">
        <f>D36</f>
        <v>F22 AT 2020</v>
      </c>
    </row>
    <row r="38" spans="1:4" s="17" customFormat="1" x14ac:dyDescent="0.3">
      <c r="A38" s="12" t="s">
        <v>81</v>
      </c>
      <c r="B38" s="378"/>
      <c r="C38" s="378">
        <f>B35+B36-C37</f>
        <v>29236506.600000001</v>
      </c>
      <c r="D38" s="379" t="str">
        <f>D37</f>
        <v>F22 AT 2020</v>
      </c>
    </row>
    <row r="39" spans="1:4" s="17" customFormat="1" x14ac:dyDescent="0.3">
      <c r="A39" s="382" t="s">
        <v>126</v>
      </c>
      <c r="B39" s="378">
        <f>B11</f>
        <v>90000000</v>
      </c>
      <c r="C39" s="378"/>
      <c r="D39" s="379" t="str">
        <f t="shared" ref="D39:D41" si="2">D38</f>
        <v>F22 AT 2020</v>
      </c>
    </row>
    <row r="40" spans="1:4" s="17" customFormat="1" x14ac:dyDescent="0.3">
      <c r="A40" s="382" t="s">
        <v>92</v>
      </c>
      <c r="B40" s="378"/>
      <c r="C40" s="378">
        <f>B39</f>
        <v>90000000</v>
      </c>
      <c r="D40" s="379" t="str">
        <f t="shared" si="2"/>
        <v>F22 AT 2020</v>
      </c>
    </row>
    <row r="41" spans="1:4" s="17" customFormat="1" ht="16.2" thickBot="1" x14ac:dyDescent="0.35">
      <c r="A41" s="383"/>
      <c r="B41" s="380"/>
      <c r="C41" s="380"/>
      <c r="D41" s="381" t="str">
        <f t="shared" si="2"/>
        <v>F22 AT 2020</v>
      </c>
    </row>
    <row r="42" spans="1:4" x14ac:dyDescent="0.3">
      <c r="A42" s="12" t="s">
        <v>65</v>
      </c>
      <c r="B42" s="20">
        <f>'Libros 2020'!K18</f>
        <v>714000000</v>
      </c>
      <c r="C42" s="20"/>
      <c r="D42" s="14"/>
    </row>
    <row r="43" spans="1:4" x14ac:dyDescent="0.3">
      <c r="A43" s="12" t="s">
        <v>0</v>
      </c>
      <c r="B43" s="20"/>
      <c r="C43" s="20">
        <f>'Libros 2020'!I18</f>
        <v>600000000</v>
      </c>
      <c r="D43" s="14"/>
    </row>
    <row r="44" spans="1:4" ht="16.2" thickBot="1" x14ac:dyDescent="0.35">
      <c r="A44" s="15" t="s">
        <v>66</v>
      </c>
      <c r="B44" s="21"/>
      <c r="C44" s="21">
        <f>'Libros 2020'!J18</f>
        <v>114000000</v>
      </c>
      <c r="D44" s="16"/>
    </row>
    <row r="45" spans="1:4" x14ac:dyDescent="0.3">
      <c r="A45" s="10" t="s">
        <v>67</v>
      </c>
      <c r="B45" s="19">
        <f>'Libros 2020'!I24</f>
        <v>40000000</v>
      </c>
      <c r="C45" s="19"/>
      <c r="D45" s="11"/>
    </row>
    <row r="46" spans="1:4" x14ac:dyDescent="0.3">
      <c r="A46" s="12" t="s">
        <v>162</v>
      </c>
      <c r="B46" s="20">
        <f>'Libros 2020'!I25</f>
        <v>30000000</v>
      </c>
      <c r="C46" s="20"/>
      <c r="D46" s="14"/>
    </row>
    <row r="47" spans="1:4" x14ac:dyDescent="0.3">
      <c r="A47" s="12" t="s">
        <v>68</v>
      </c>
      <c r="B47" s="20">
        <f>SUM('Libros 2020'!I26:I35)</f>
        <v>50000000</v>
      </c>
      <c r="C47" s="20"/>
      <c r="D47" s="14"/>
    </row>
    <row r="48" spans="1:4" x14ac:dyDescent="0.3">
      <c r="A48" s="12" t="s">
        <v>69</v>
      </c>
      <c r="B48" s="20">
        <f>'Libros 2020'!J37</f>
        <v>22800000</v>
      </c>
      <c r="C48" s="20"/>
      <c r="D48" s="14"/>
    </row>
    <row r="49" spans="1:4" ht="16.2" thickBot="1" x14ac:dyDescent="0.35">
      <c r="A49" s="15" t="s">
        <v>70</v>
      </c>
      <c r="B49" s="21"/>
      <c r="C49" s="21">
        <f>'Libros 2020'!K37</f>
        <v>142800000</v>
      </c>
      <c r="D49" s="16"/>
    </row>
    <row r="50" spans="1:4" x14ac:dyDescent="0.3">
      <c r="A50" s="10" t="s">
        <v>71</v>
      </c>
      <c r="B50" s="19">
        <f>'Libros 2020'!I56</f>
        <v>3600000</v>
      </c>
      <c r="C50" s="19"/>
      <c r="D50" s="11"/>
    </row>
    <row r="51" spans="1:4" x14ac:dyDescent="0.3">
      <c r="A51" s="12" t="s">
        <v>72</v>
      </c>
      <c r="B51" s="20"/>
      <c r="C51" s="20">
        <f>'Libros 2020'!J56</f>
        <v>387000</v>
      </c>
      <c r="D51" s="14"/>
    </row>
    <row r="52" spans="1:4" ht="16.2" thickBot="1" x14ac:dyDescent="0.35">
      <c r="A52" s="15" t="s">
        <v>73</v>
      </c>
      <c r="B52" s="21"/>
      <c r="C52" s="21">
        <f>'Libros 2020'!K56</f>
        <v>3213000</v>
      </c>
      <c r="D52" s="16"/>
    </row>
    <row r="53" spans="1:4" x14ac:dyDescent="0.3">
      <c r="A53" s="10" t="s">
        <v>74</v>
      </c>
      <c r="B53" s="19">
        <f>'Libros 2020'!I77</f>
        <v>15382272.143999999</v>
      </c>
      <c r="C53" s="19"/>
      <c r="D53" s="11"/>
    </row>
    <row r="54" spans="1:4" x14ac:dyDescent="0.3">
      <c r="A54" s="12" t="s">
        <v>75</v>
      </c>
      <c r="B54" s="20"/>
      <c r="C54" s="20">
        <f>'Libros 2020'!I78</f>
        <v>3310278.6240000003</v>
      </c>
      <c r="D54" s="14"/>
    </row>
    <row r="55" spans="1:4" x14ac:dyDescent="0.3">
      <c r="A55" s="12" t="s">
        <v>707</v>
      </c>
      <c r="B55" s="20"/>
      <c r="C55" s="20">
        <f>'Libros 2020'!M74</f>
        <v>132000</v>
      </c>
      <c r="D55" s="14"/>
    </row>
    <row r="56" spans="1:4" ht="16.2" thickBot="1" x14ac:dyDescent="0.35">
      <c r="A56" s="15" t="s">
        <v>76</v>
      </c>
      <c r="B56" s="21"/>
      <c r="C56" s="21">
        <f>'Libros 2020'!I79</f>
        <v>11939993.520000003</v>
      </c>
      <c r="D56" s="16"/>
    </row>
    <row r="57" spans="1:4" x14ac:dyDescent="0.3">
      <c r="A57" s="10" t="s">
        <v>81</v>
      </c>
      <c r="B57" s="19">
        <f>'Libros 2020'!L14</f>
        <v>595000000</v>
      </c>
      <c r="C57" s="19"/>
      <c r="D57" s="11"/>
    </row>
    <row r="58" spans="1:4" ht="16.2" thickBot="1" x14ac:dyDescent="0.35">
      <c r="A58" s="15" t="s">
        <v>65</v>
      </c>
      <c r="B58" s="21"/>
      <c r="C58" s="21">
        <f>B57</f>
        <v>595000000</v>
      </c>
      <c r="D58" s="16"/>
    </row>
    <row r="59" spans="1:4" x14ac:dyDescent="0.3">
      <c r="A59" s="10" t="s">
        <v>70</v>
      </c>
      <c r="B59" s="19">
        <f>'Libros 2020'!L31</f>
        <v>116620000</v>
      </c>
      <c r="C59" s="19"/>
      <c r="D59" s="11"/>
    </row>
    <row r="60" spans="1:4" ht="16.2" thickBot="1" x14ac:dyDescent="0.35">
      <c r="A60" s="15" t="s">
        <v>81</v>
      </c>
      <c r="B60" s="21"/>
      <c r="C60" s="21">
        <f>B59</f>
        <v>116620000</v>
      </c>
      <c r="D60" s="16"/>
    </row>
    <row r="61" spans="1:4" x14ac:dyDescent="0.3">
      <c r="A61" s="10" t="s">
        <v>73</v>
      </c>
      <c r="B61" s="19">
        <f>'Libros 2020'!L53</f>
        <v>2945250</v>
      </c>
      <c r="C61" s="19"/>
      <c r="D61" s="11"/>
    </row>
    <row r="62" spans="1:4" ht="16.2" thickBot="1" x14ac:dyDescent="0.35">
      <c r="A62" s="15" t="s">
        <v>81</v>
      </c>
      <c r="B62" s="21"/>
      <c r="C62" s="21">
        <f>B61</f>
        <v>2945250</v>
      </c>
      <c r="D62" s="16"/>
    </row>
    <row r="63" spans="1:4" x14ac:dyDescent="0.3">
      <c r="A63" s="10" t="s">
        <v>76</v>
      </c>
      <c r="B63" s="19">
        <f>SUM('Libros 2020'!O61:O71)</f>
        <v>10944994.060000002</v>
      </c>
      <c r="C63" s="19"/>
      <c r="D63" s="11"/>
    </row>
    <row r="64" spans="1:4" ht="16.2" thickBot="1" x14ac:dyDescent="0.35">
      <c r="A64" s="15" t="s">
        <v>81</v>
      </c>
      <c r="B64" s="21"/>
      <c r="C64" s="21">
        <f>B63</f>
        <v>10944994.060000002</v>
      </c>
      <c r="D64" s="16"/>
    </row>
    <row r="65" spans="1:6" x14ac:dyDescent="0.3">
      <c r="A65" s="10" t="s">
        <v>75</v>
      </c>
      <c r="B65" s="19">
        <f>'Libros 2020'!I85</f>
        <v>3034422.0719999997</v>
      </c>
      <c r="C65" s="19"/>
      <c r="D65" s="11"/>
    </row>
    <row r="66" spans="1:6" ht="16.2" thickBot="1" x14ac:dyDescent="0.35">
      <c r="A66" s="15" t="s">
        <v>81</v>
      </c>
      <c r="B66" s="21"/>
      <c r="C66" s="21">
        <f>B65</f>
        <v>3034422.0719999997</v>
      </c>
      <c r="D66" s="16"/>
    </row>
    <row r="67" spans="1:6" x14ac:dyDescent="0.3">
      <c r="A67" s="10" t="s">
        <v>66</v>
      </c>
      <c r="B67" s="19">
        <f>SUM('Libros 2020'!J5:J15)</f>
        <v>104500000</v>
      </c>
      <c r="C67" s="19"/>
      <c r="D67" s="11"/>
    </row>
    <row r="68" spans="1:6" x14ac:dyDescent="0.3">
      <c r="A68" s="12" t="s">
        <v>69</v>
      </c>
      <c r="B68" s="20"/>
      <c r="C68" s="20">
        <f>SUM('Libros 2020'!J24:J34)</f>
        <v>21850000</v>
      </c>
      <c r="D68" s="14"/>
    </row>
    <row r="69" spans="1:6" x14ac:dyDescent="0.3">
      <c r="A69" s="12" t="s">
        <v>72</v>
      </c>
      <c r="B69" s="20">
        <f>SUM('Libros 2020'!J43:J53)</f>
        <v>354750</v>
      </c>
      <c r="C69" s="20"/>
      <c r="D69" s="14"/>
    </row>
    <row r="70" spans="1:6" x14ac:dyDescent="0.3">
      <c r="A70" s="12" t="s">
        <v>707</v>
      </c>
      <c r="B70" s="20">
        <f>SUM('Libros 2020'!M61:M71)</f>
        <v>121000</v>
      </c>
      <c r="C70" s="20"/>
      <c r="D70" s="14"/>
    </row>
    <row r="71" spans="1:6" x14ac:dyDescent="0.3">
      <c r="A71" s="12" t="s">
        <v>82</v>
      </c>
      <c r="B71" s="20">
        <f>'Libros 2020'!I20</f>
        <v>687500</v>
      </c>
      <c r="C71" s="20"/>
      <c r="D71" s="14"/>
    </row>
    <row r="72" spans="1:6" x14ac:dyDescent="0.3">
      <c r="A72" s="12" t="s">
        <v>81</v>
      </c>
      <c r="B72" s="20"/>
      <c r="C72" s="20">
        <f>B67+B69+B70+B71-C68</f>
        <v>83813250</v>
      </c>
      <c r="D72" s="14"/>
    </row>
    <row r="73" spans="1:6" x14ac:dyDescent="0.3">
      <c r="A73" s="12" t="s">
        <v>92</v>
      </c>
      <c r="B73" s="20">
        <v>90000000</v>
      </c>
      <c r="C73" s="20"/>
      <c r="D73" s="14"/>
      <c r="E73" s="384" t="s">
        <v>708</v>
      </c>
    </row>
    <row r="74" spans="1:6" ht="16.2" thickBot="1" x14ac:dyDescent="0.35">
      <c r="A74" s="15" t="s">
        <v>81</v>
      </c>
      <c r="B74" s="21"/>
      <c r="C74" s="21">
        <f>B73</f>
        <v>90000000</v>
      </c>
      <c r="D74" s="16"/>
      <c r="E74" s="384"/>
    </row>
    <row r="75" spans="1:6" x14ac:dyDescent="0.3">
      <c r="A75" s="10" t="s">
        <v>150</v>
      </c>
      <c r="B75" s="19">
        <v>600000</v>
      </c>
      <c r="C75" s="19"/>
      <c r="D75" s="11"/>
      <c r="E75" s="384"/>
    </row>
    <row r="76" spans="1:6" ht="16.2" thickBot="1" x14ac:dyDescent="0.35">
      <c r="A76" s="15" t="s">
        <v>81</v>
      </c>
      <c r="B76" s="21"/>
      <c r="C76" s="21">
        <f>B75</f>
        <v>600000</v>
      </c>
      <c r="D76" s="16"/>
      <c r="E76" s="384"/>
    </row>
    <row r="77" spans="1:6" x14ac:dyDescent="0.3">
      <c r="A77" s="10" t="s">
        <v>67</v>
      </c>
      <c r="B77" s="19"/>
      <c r="C77" s="19"/>
      <c r="D77" s="11"/>
    </row>
    <row r="78" spans="1:6" ht="16.2" thickBot="1" x14ac:dyDescent="0.35">
      <c r="A78" s="15" t="s">
        <v>151</v>
      </c>
      <c r="B78" s="21"/>
      <c r="C78" s="21"/>
      <c r="D78" s="16"/>
      <c r="F78" s="385" t="s">
        <v>194</v>
      </c>
    </row>
    <row r="79" spans="1:6" x14ac:dyDescent="0.3">
      <c r="A79" s="10" t="s">
        <v>152</v>
      </c>
      <c r="B79" s="19">
        <f>('BCE 2019'!F9-'BCE 2019'!G10)/9</f>
        <v>10290000</v>
      </c>
      <c r="C79" s="19"/>
      <c r="D79" s="11" t="s">
        <v>282</v>
      </c>
      <c r="E79" s="7" t="s">
        <v>284</v>
      </c>
      <c r="F79" s="279" t="s">
        <v>272</v>
      </c>
    </row>
    <row r="80" spans="1:6" ht="16.2" thickBot="1" x14ac:dyDescent="0.35">
      <c r="A80" s="15" t="s">
        <v>125</v>
      </c>
      <c r="B80" s="21"/>
      <c r="C80" s="21">
        <f>B79</f>
        <v>10290000</v>
      </c>
      <c r="D80" s="16" t="str">
        <f>D79</f>
        <v>DEP AF 2019</v>
      </c>
      <c r="E80" s="7" t="s">
        <v>284</v>
      </c>
    </row>
    <row r="81" spans="1:6" x14ac:dyDescent="0.3">
      <c r="A81" s="10" t="s">
        <v>152</v>
      </c>
      <c r="B81" s="19">
        <f>'Libros 2020'!I24/10</f>
        <v>4000000</v>
      </c>
      <c r="C81" s="19"/>
      <c r="D81" s="11" t="s">
        <v>283</v>
      </c>
      <c r="E81" s="7" t="s">
        <v>284</v>
      </c>
      <c r="F81" s="279" t="s">
        <v>272</v>
      </c>
    </row>
    <row r="82" spans="1:6" ht="16.2" thickBot="1" x14ac:dyDescent="0.35">
      <c r="A82" s="15" t="s">
        <v>125</v>
      </c>
      <c r="B82" s="21"/>
      <c r="C82" s="21">
        <f>B81</f>
        <v>4000000</v>
      </c>
      <c r="D82" s="16" t="str">
        <f>D81</f>
        <v>DEP AF 2020</v>
      </c>
      <c r="E82" s="7" t="s">
        <v>284</v>
      </c>
    </row>
    <row r="83" spans="1:6" x14ac:dyDescent="0.3">
      <c r="A83" s="10" t="s">
        <v>166</v>
      </c>
      <c r="B83" s="19">
        <v>22000000</v>
      </c>
      <c r="C83" s="19"/>
      <c r="D83" s="11"/>
      <c r="E83" s="7" t="s">
        <v>284</v>
      </c>
      <c r="F83" s="279" t="s">
        <v>272</v>
      </c>
    </row>
    <row r="84" spans="1:6" ht="16.2" thickBot="1" x14ac:dyDescent="0.35">
      <c r="A84" s="15" t="s">
        <v>162</v>
      </c>
      <c r="B84" s="21"/>
      <c r="C84" s="21">
        <f>B83</f>
        <v>22000000</v>
      </c>
      <c r="D84" s="16"/>
      <c r="E84" s="7" t="s">
        <v>284</v>
      </c>
    </row>
    <row r="85" spans="1:6" x14ac:dyDescent="0.3">
      <c r="A85" s="10" t="s">
        <v>82</v>
      </c>
      <c r="B85" s="19">
        <f>'CM 2020'!U3</f>
        <v>7562.5</v>
      </c>
      <c r="C85" s="19"/>
      <c r="D85" s="11" t="s">
        <v>729</v>
      </c>
    </row>
    <row r="86" spans="1:6" ht="16.2" thickBot="1" x14ac:dyDescent="0.35">
      <c r="A86" s="15" t="s">
        <v>705</v>
      </c>
      <c r="B86" s="21"/>
      <c r="C86" s="21">
        <f>B85</f>
        <v>7562.5</v>
      </c>
      <c r="D86" s="16" t="str">
        <f>D85</f>
        <v>REAJUSTE PPM AÑO 2020</v>
      </c>
    </row>
  </sheetData>
  <pageMargins left="0.7" right="0.7" top="0.75" bottom="0.75" header="0.3" footer="0.3"/>
  <pageSetup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9A6082-B829-4CFB-92AE-F48DFB05C358}">
  <sheetPr>
    <tabColor rgb="FF92D050"/>
    <pageSetUpPr fitToPage="1"/>
  </sheetPr>
  <dimension ref="A1:M57"/>
  <sheetViews>
    <sheetView view="pageBreakPreview" zoomScale="90" zoomScaleNormal="90" zoomScaleSheetLayoutView="90" workbookViewId="0">
      <pane ySplit="6" topLeftCell="A7" activePane="bottomLeft" state="frozen"/>
      <selection activeCell="Z24" sqref="Z24"/>
      <selection pane="bottomLeft" activeCell="E28" sqref="E28"/>
    </sheetView>
  </sheetViews>
  <sheetFormatPr baseColWidth="10" defaultColWidth="11.44140625" defaultRowHeight="15.6" x14ac:dyDescent="0.3"/>
  <cols>
    <col min="1" max="1" width="36.33203125" style="22" customWidth="1"/>
    <col min="2" max="2" width="20.109375" style="22" customWidth="1"/>
    <col min="3" max="3" width="22.5546875" style="22" customWidth="1"/>
    <col min="4" max="4" width="22.44140625" style="22" customWidth="1"/>
    <col min="5" max="5" width="20.44140625" style="22" customWidth="1"/>
    <col min="6" max="7" width="19.5546875" style="22" customWidth="1"/>
    <col min="8" max="8" width="18.33203125" style="22" customWidth="1"/>
    <col min="9" max="9" width="20.44140625" style="22" customWidth="1"/>
    <col min="10" max="10" width="2.44140625" style="3" customWidth="1"/>
    <col min="11" max="11" width="13.109375" style="279" customWidth="1"/>
    <col min="12" max="12" width="14.77734375" style="3" customWidth="1"/>
    <col min="13" max="13" width="11.44140625" style="3"/>
    <col min="14" max="16384" width="11.44140625" style="22"/>
  </cols>
  <sheetData>
    <row r="1" spans="1:13" x14ac:dyDescent="0.3">
      <c r="A1" s="265"/>
      <c r="C1" s="991"/>
      <c r="D1" s="991"/>
    </row>
    <row r="2" spans="1:13" x14ac:dyDescent="0.3">
      <c r="A2" s="265"/>
    </row>
    <row r="3" spans="1:13" ht="15.75" customHeight="1" x14ac:dyDescent="0.3">
      <c r="A3" s="992" t="s">
        <v>84</v>
      </c>
      <c r="B3" s="993"/>
      <c r="C3" s="993"/>
      <c r="D3" s="993"/>
      <c r="E3" s="993"/>
      <c r="F3" s="993"/>
      <c r="G3" s="993"/>
      <c r="H3" s="993"/>
      <c r="I3" s="993"/>
      <c r="J3" s="456"/>
    </row>
    <row r="4" spans="1:13" ht="15" customHeight="1" x14ac:dyDescent="0.3">
      <c r="A4" s="267"/>
      <c r="B4" s="268" t="s">
        <v>85</v>
      </c>
      <c r="C4" s="994">
        <v>44196</v>
      </c>
      <c r="D4" s="995"/>
      <c r="E4" s="995"/>
      <c r="F4" s="267"/>
      <c r="G4" s="267"/>
      <c r="H4" s="267"/>
      <c r="I4" s="267"/>
      <c r="J4" s="456"/>
    </row>
    <row r="5" spans="1:13" ht="15" customHeight="1" thickBot="1" x14ac:dyDescent="0.35">
      <c r="A5" s="267"/>
      <c r="B5" s="267"/>
      <c r="C5" s="267"/>
      <c r="D5" s="267"/>
      <c r="E5" s="267"/>
      <c r="F5" s="267"/>
      <c r="G5" s="267"/>
      <c r="H5" s="267"/>
      <c r="I5" s="267"/>
      <c r="J5" s="456"/>
    </row>
    <row r="6" spans="1:13" ht="34.200000000000003" customHeight="1" thickBot="1" x14ac:dyDescent="0.35">
      <c r="A6" s="386" t="s">
        <v>61</v>
      </c>
      <c r="B6" s="387" t="s">
        <v>62</v>
      </c>
      <c r="C6" s="387" t="s">
        <v>63</v>
      </c>
      <c r="D6" s="387" t="s">
        <v>86</v>
      </c>
      <c r="E6" s="387" t="s">
        <v>87</v>
      </c>
      <c r="F6" s="387" t="s">
        <v>88</v>
      </c>
      <c r="G6" s="387" t="s">
        <v>89</v>
      </c>
      <c r="H6" s="387" t="s">
        <v>90</v>
      </c>
      <c r="I6" s="738" t="s">
        <v>91</v>
      </c>
    </row>
    <row r="7" spans="1:13" ht="20.399999999999999" x14ac:dyDescent="0.35">
      <c r="A7" s="388" t="s">
        <v>81</v>
      </c>
      <c r="B7" s="389">
        <f>SUMIF('Libro Diario 2020'!$A$4:$A$1048576,'BCE 2020'!A7,'Libro Diario 2020'!$B$4:$B$1048576)</f>
        <v>653889500</v>
      </c>
      <c r="C7" s="389">
        <f>SUMIF('Libro Diario 2020'!$A$4:$A$1048576,'BCE 2020'!A7,'Libro Diario 2020'!$C$4:$C$1048576)</f>
        <v>357749922.73199999</v>
      </c>
      <c r="D7" s="389">
        <f>B7-C7</f>
        <v>296139577.26800001</v>
      </c>
      <c r="E7" s="389"/>
      <c r="F7" s="389">
        <f>D7</f>
        <v>296139577.26800001</v>
      </c>
      <c r="G7" s="389"/>
      <c r="H7" s="389"/>
      <c r="I7" s="609"/>
    </row>
    <row r="8" spans="1:13" ht="20.399999999999999" x14ac:dyDescent="0.35">
      <c r="A8" s="390" t="s">
        <v>65</v>
      </c>
      <c r="B8" s="391">
        <f>SUMIF('Libro Diario 2020'!$A$4:$A$1048576,'BCE 2020'!A8,'Libro Diario 2020'!$B$4:$B$1048576)</f>
        <v>809200000</v>
      </c>
      <c r="C8" s="391">
        <f>SUMIF('Libro Diario 2020'!$A$4:$A$1048576,'BCE 2020'!A8,'Libro Diario 2020'!$C$4:$C$1048576)</f>
        <v>642600000</v>
      </c>
      <c r="D8" s="391">
        <f t="shared" ref="D8:D34" si="0">B8-C8</f>
        <v>166600000</v>
      </c>
      <c r="E8" s="391"/>
      <c r="F8" s="391">
        <f>D8</f>
        <v>166600000</v>
      </c>
      <c r="G8" s="391"/>
      <c r="H8" s="391"/>
      <c r="I8" s="610"/>
    </row>
    <row r="9" spans="1:13" s="265" customFormat="1" ht="20.399999999999999" x14ac:dyDescent="0.35">
      <c r="A9" s="390" t="s">
        <v>67</v>
      </c>
      <c r="B9" s="391">
        <f>SUMIF('Libro Diario 2020'!$A$4:$A$1048576,'BCE 2020'!A9,'Libro Diario 2020'!$B$4:$B$1048576)</f>
        <v>142900000</v>
      </c>
      <c r="C9" s="391">
        <f>SUMIF('Libro Diario 2020'!$A$4:$A$1048576,'BCE 2020'!A9,'Libro Diario 2020'!$C$4:$C$1048576)</f>
        <v>0</v>
      </c>
      <c r="D9" s="391">
        <f t="shared" si="0"/>
        <v>142900000</v>
      </c>
      <c r="E9" s="391"/>
      <c r="F9" s="391">
        <f t="shared" ref="F9:F14" si="1">D9</f>
        <v>142900000</v>
      </c>
      <c r="G9" s="391"/>
      <c r="H9" s="391"/>
      <c r="I9" s="610"/>
      <c r="J9" s="3"/>
      <c r="K9" s="279"/>
      <c r="L9" s="279"/>
      <c r="M9" s="279"/>
    </row>
    <row r="10" spans="1:13" s="265" customFormat="1" ht="20.399999999999999" x14ac:dyDescent="0.35">
      <c r="A10" s="390" t="s">
        <v>125</v>
      </c>
      <c r="B10" s="391">
        <f>SUMIF('Libro Diario 2020'!$A$4:$A$1048576,'BCE 2020'!A10,'Libro Diario 2020'!$B$4:$B$1048576)</f>
        <v>0</v>
      </c>
      <c r="C10" s="391">
        <f>SUMIF('Libro Diario 2020'!$A$4:$A$1048576,'BCE 2020'!A10,'Libro Diario 2020'!$C$4:$C$1048576)</f>
        <v>24580000</v>
      </c>
      <c r="D10" s="391"/>
      <c r="E10" s="391">
        <f>C10-B10</f>
        <v>24580000</v>
      </c>
      <c r="F10" s="391">
        <f t="shared" si="1"/>
        <v>0</v>
      </c>
      <c r="G10" s="391">
        <f>E10</f>
        <v>24580000</v>
      </c>
      <c r="H10" s="391"/>
      <c r="I10" s="610"/>
      <c r="J10" s="3"/>
      <c r="K10" s="279"/>
      <c r="L10" s="279"/>
      <c r="M10" s="279"/>
    </row>
    <row r="11" spans="1:13" s="265" customFormat="1" ht="20.399999999999999" x14ac:dyDescent="0.35">
      <c r="A11" s="390" t="s">
        <v>162</v>
      </c>
      <c r="B11" s="391">
        <f>SUMIF('Libro Diario 2020'!$A$4:$A$1048576,'BCE 2020'!A11,'Libro Diario 2020'!$B$4:$B$1048576)</f>
        <v>60000000</v>
      </c>
      <c r="C11" s="391">
        <f>SUMIF('Libro Diario 2020'!$A$4:$A$1048576,'BCE 2020'!A11,'Libro Diario 2020'!$C$4:$C$1048576)</f>
        <v>22000000</v>
      </c>
      <c r="D11" s="391">
        <f t="shared" si="0"/>
        <v>38000000</v>
      </c>
      <c r="E11" s="391"/>
      <c r="F11" s="391">
        <f t="shared" si="1"/>
        <v>38000000</v>
      </c>
      <c r="G11" s="391">
        <f t="shared" ref="G11:G23" si="2">E11</f>
        <v>0</v>
      </c>
      <c r="H11" s="391"/>
      <c r="I11" s="610"/>
      <c r="J11" s="3"/>
      <c r="K11" s="279"/>
      <c r="L11" s="279"/>
      <c r="M11" s="279"/>
    </row>
    <row r="12" spans="1:13" s="265" customFormat="1" ht="20.399999999999999" x14ac:dyDescent="0.35">
      <c r="A12" s="390" t="s">
        <v>69</v>
      </c>
      <c r="B12" s="391">
        <f>SUMIF('Libro Diario 2020'!$A$4:$A$1048576,'BCE 2020'!A12,'Libro Diario 2020'!$B$4:$B$1048576)</f>
        <v>24700000</v>
      </c>
      <c r="C12" s="391">
        <f>SUMIF('Libro Diario 2020'!$A$4:$A$1048576,'BCE 2020'!A12,'Libro Diario 2020'!$C$4:$C$1048576)</f>
        <v>23750000</v>
      </c>
      <c r="D12" s="391">
        <f t="shared" si="0"/>
        <v>950000</v>
      </c>
      <c r="E12" s="391"/>
      <c r="F12" s="391">
        <f t="shared" si="1"/>
        <v>950000</v>
      </c>
      <c r="G12" s="391">
        <f t="shared" si="2"/>
        <v>0</v>
      </c>
      <c r="H12" s="391"/>
      <c r="I12" s="610"/>
      <c r="J12" s="3"/>
      <c r="K12" s="279"/>
      <c r="L12" s="279"/>
      <c r="M12" s="279"/>
    </row>
    <row r="13" spans="1:13" s="265" customFormat="1" ht="20.399999999999999" x14ac:dyDescent="0.35">
      <c r="A13" s="390" t="s">
        <v>82</v>
      </c>
      <c r="B13" s="391">
        <f>SUMIF('Libro Diario 2020'!$A$4:$A$1048576,'BCE 2020'!A13,'Libro Diario 2020'!$B$4:$B$1048576)</f>
        <v>24695062.5</v>
      </c>
      <c r="C13" s="391">
        <f>SUMIF('Libro Diario 2020'!$A$4:$A$1048576,'BCE 2020'!A13,'Libro Diario 2020'!$C$4:$C$1048576)</f>
        <v>24000000</v>
      </c>
      <c r="D13" s="391">
        <f t="shared" si="0"/>
        <v>695062.5</v>
      </c>
      <c r="E13" s="391"/>
      <c r="F13" s="391">
        <f t="shared" si="1"/>
        <v>695062.5</v>
      </c>
      <c r="G13" s="391">
        <f t="shared" si="2"/>
        <v>0</v>
      </c>
      <c r="H13" s="391"/>
      <c r="I13" s="610"/>
      <c r="J13" s="3"/>
      <c r="K13" s="279"/>
      <c r="L13" s="279"/>
      <c r="M13" s="279"/>
    </row>
    <row r="14" spans="1:13" s="265" customFormat="1" ht="20.399999999999999" x14ac:dyDescent="0.35">
      <c r="A14" s="390" t="s">
        <v>92</v>
      </c>
      <c r="B14" s="391">
        <f>SUMIF('Libro Diario 2020'!$A$4:$A$1048576,'BCE 2020'!A14,'Libro Diario 2020'!$B$4:$B$1048576)</f>
        <v>180000000</v>
      </c>
      <c r="C14" s="391">
        <f>SUMIF('Libro Diario 2020'!$A$4:$A$1048576,'BCE 2020'!A14,'Libro Diario 2020'!$C$4:$C$1048576)</f>
        <v>90000000</v>
      </c>
      <c r="D14" s="391">
        <f t="shared" si="0"/>
        <v>90000000</v>
      </c>
      <c r="E14" s="391"/>
      <c r="F14" s="391">
        <f t="shared" si="1"/>
        <v>90000000</v>
      </c>
      <c r="G14" s="391">
        <f t="shared" si="2"/>
        <v>0</v>
      </c>
      <c r="H14" s="391"/>
      <c r="I14" s="610"/>
      <c r="J14" s="3"/>
      <c r="K14" s="279"/>
      <c r="L14" s="279"/>
      <c r="M14" s="279"/>
    </row>
    <row r="15" spans="1:13" s="265" customFormat="1" ht="20.399999999999999" x14ac:dyDescent="0.35">
      <c r="A15" s="390" t="s">
        <v>70</v>
      </c>
      <c r="B15" s="391">
        <f>SUMIF('Libro Diario 2020'!$A$4:$A$1048576,'BCE 2020'!A15,'Libro Diario 2020'!$B$4:$B$1048576)</f>
        <v>128520000</v>
      </c>
      <c r="C15" s="391">
        <f>SUMIF('Libro Diario 2020'!$A$4:$A$1048576,'BCE 2020'!A15,'Libro Diario 2020'!$C$4:$C$1048576)</f>
        <v>166600000</v>
      </c>
      <c r="D15" s="391"/>
      <c r="E15" s="391">
        <f t="shared" ref="E15:E23" si="3">C15-B15</f>
        <v>38080000</v>
      </c>
      <c r="F15" s="391"/>
      <c r="G15" s="391">
        <f t="shared" si="2"/>
        <v>38080000</v>
      </c>
      <c r="H15" s="391"/>
      <c r="I15" s="610"/>
      <c r="J15" s="3"/>
      <c r="K15" s="279"/>
      <c r="L15" s="279"/>
      <c r="M15" s="279"/>
    </row>
    <row r="16" spans="1:13" s="265" customFormat="1" ht="20.399999999999999" x14ac:dyDescent="0.35">
      <c r="A16" s="390" t="s">
        <v>73</v>
      </c>
      <c r="B16" s="391">
        <f>SUMIF('Libro Diario 2020'!$A$4:$A$1048576,'BCE 2020'!A16,'Libro Diario 2020'!$B$4:$B$1048576)</f>
        <v>3125250</v>
      </c>
      <c r="C16" s="391">
        <f>SUMIF('Libro Diario 2020'!$A$4:$A$1048576,'BCE 2020'!A16,'Libro Diario 2020'!$C$4:$C$1048576)</f>
        <v>3393000</v>
      </c>
      <c r="D16" s="391"/>
      <c r="E16" s="391">
        <f t="shared" si="3"/>
        <v>267750</v>
      </c>
      <c r="F16" s="391"/>
      <c r="G16" s="391">
        <f t="shared" si="2"/>
        <v>267750</v>
      </c>
      <c r="H16" s="391"/>
      <c r="I16" s="610"/>
      <c r="J16" s="3"/>
      <c r="K16" s="279"/>
      <c r="L16" s="279"/>
      <c r="M16" s="279"/>
    </row>
    <row r="17" spans="1:13" s="265" customFormat="1" ht="20.399999999999999" x14ac:dyDescent="0.35">
      <c r="A17" s="390" t="s">
        <v>76</v>
      </c>
      <c r="B17" s="391">
        <f>SUMIF('Libro Diario 2020'!$A$4:$A$1048576,'BCE 2020'!A17,'Libro Diario 2020'!$B$4:$B$1048576)</f>
        <v>11547494.060000002</v>
      </c>
      <c r="C17" s="391">
        <f>SUMIF('Libro Diario 2020'!$A$4:$A$1048576,'BCE 2020'!A17,'Libro Diario 2020'!$C$4:$C$1048576)</f>
        <v>12542493.520000003</v>
      </c>
      <c r="D17" s="391"/>
      <c r="E17" s="391">
        <f t="shared" si="3"/>
        <v>994999.46000000089</v>
      </c>
      <c r="F17" s="391"/>
      <c r="G17" s="391">
        <f t="shared" si="2"/>
        <v>994999.46000000089</v>
      </c>
      <c r="H17" s="391"/>
      <c r="I17" s="610"/>
      <c r="J17" s="3"/>
      <c r="K17" s="279"/>
      <c r="L17" s="279"/>
      <c r="M17" s="279"/>
    </row>
    <row r="18" spans="1:13" s="265" customFormat="1" ht="20.399999999999999" x14ac:dyDescent="0.35">
      <c r="A18" s="390" t="s">
        <v>75</v>
      </c>
      <c r="B18" s="391">
        <f>SUMIF('Libro Diario 2020'!$A$4:$A$1048576,'BCE 2020'!A18,'Libro Diario 2020'!$B$4:$B$1048576)</f>
        <v>3187422.0719999997</v>
      </c>
      <c r="C18" s="391">
        <f>SUMIF('Libro Diario 2020'!$A$4:$A$1048576,'BCE 2020'!A18,'Libro Diario 2020'!$C$4:$C$1048576)</f>
        <v>3463278.6240000003</v>
      </c>
      <c r="D18" s="391"/>
      <c r="E18" s="391">
        <f t="shared" si="3"/>
        <v>275856.55200000061</v>
      </c>
      <c r="F18" s="391"/>
      <c r="G18" s="391">
        <f t="shared" si="2"/>
        <v>275856.55200000061</v>
      </c>
      <c r="H18" s="391"/>
      <c r="I18" s="610"/>
      <c r="J18" s="3"/>
      <c r="K18" s="279"/>
      <c r="L18" s="279"/>
      <c r="M18" s="279"/>
    </row>
    <row r="19" spans="1:13" s="265" customFormat="1" ht="20.399999999999999" x14ac:dyDescent="0.35">
      <c r="A19" s="390" t="s">
        <v>66</v>
      </c>
      <c r="B19" s="391">
        <f>SUMIF('Libro Diario 2020'!$A$4:$A$1048576,'BCE 2020'!A19,'Libro Diario 2020'!$B$4:$B$1048576)</f>
        <v>112100000</v>
      </c>
      <c r="C19" s="391">
        <f>SUMIF('Libro Diario 2020'!$A$4:$A$1048576,'BCE 2020'!A19,'Libro Diario 2020'!$C$4:$C$1048576)</f>
        <v>121600000</v>
      </c>
      <c r="D19" s="391"/>
      <c r="E19" s="391">
        <f t="shared" si="3"/>
        <v>9500000</v>
      </c>
      <c r="F19" s="391"/>
      <c r="G19" s="391">
        <f t="shared" si="2"/>
        <v>9500000</v>
      </c>
      <c r="H19" s="391"/>
      <c r="I19" s="610"/>
      <c r="J19" s="3"/>
      <c r="K19" s="279"/>
      <c r="L19" s="279"/>
      <c r="M19" s="279"/>
    </row>
    <row r="20" spans="1:13" ht="20.399999999999999" x14ac:dyDescent="0.35">
      <c r="A20" s="390" t="s">
        <v>72</v>
      </c>
      <c r="B20" s="391">
        <f>SUMIF('Libro Diario 2020'!$A$4:$A$1048576,'BCE 2020'!A20,'Libro Diario 2020'!$B$4:$B$1048576)</f>
        <v>374750</v>
      </c>
      <c r="C20" s="391">
        <f>SUMIF('Libro Diario 2020'!$A$4:$A$1048576,'BCE 2020'!A20,'Libro Diario 2020'!$C$4:$C$1048576)</f>
        <v>407000</v>
      </c>
      <c r="D20" s="391"/>
      <c r="E20" s="391">
        <f t="shared" si="3"/>
        <v>32250</v>
      </c>
      <c r="F20" s="391"/>
      <c r="G20" s="391">
        <f t="shared" si="2"/>
        <v>32250</v>
      </c>
      <c r="H20" s="392"/>
      <c r="I20" s="610"/>
    </row>
    <row r="21" spans="1:13" ht="20.399999999999999" x14ac:dyDescent="0.35">
      <c r="A21" s="390" t="s">
        <v>707</v>
      </c>
      <c r="B21" s="391">
        <f>SUMIF('Libro Diario 2020'!$A$4:$A$1048576,'BCE 2020'!A21,'Libro Diario 2020'!$B$4:$B$1048576)</f>
        <v>121000</v>
      </c>
      <c r="C21" s="391">
        <f>SUMIF('Libro Diario 2020'!$A$4:$A$1048576,'BCE 2020'!A21,'Libro Diario 2020'!$C$4:$C$1048576)</f>
        <v>132000</v>
      </c>
      <c r="D21" s="391"/>
      <c r="E21" s="391">
        <f t="shared" ref="E21" si="4">C21-B21</f>
        <v>11000</v>
      </c>
      <c r="F21" s="391"/>
      <c r="G21" s="391">
        <f t="shared" ref="G21" si="5">E21</f>
        <v>11000</v>
      </c>
      <c r="H21" s="392"/>
      <c r="I21" s="610"/>
    </row>
    <row r="22" spans="1:13" ht="20.399999999999999" x14ac:dyDescent="0.35">
      <c r="A22" s="390" t="s">
        <v>83</v>
      </c>
      <c r="B22" s="391">
        <f>SUMIF('Libro Diario 2020'!$A$4:$A$1048576,'BCE 2020'!A22,'Libro Diario 2020'!$B$4:$B$1048576)</f>
        <v>0</v>
      </c>
      <c r="C22" s="391">
        <f>SUMIF('Libro Diario 2020'!$A$4:$A$1048576,'BCE 2020'!A22,'Libro Diario 2020'!$C$4:$C$1048576)</f>
        <v>10000000</v>
      </c>
      <c r="D22" s="391"/>
      <c r="E22" s="391">
        <f t="shared" si="3"/>
        <v>10000000</v>
      </c>
      <c r="F22" s="391"/>
      <c r="G22" s="391">
        <f t="shared" si="2"/>
        <v>10000000</v>
      </c>
      <c r="H22" s="392"/>
      <c r="I22" s="610"/>
    </row>
    <row r="23" spans="1:13" ht="20.399999999999999" x14ac:dyDescent="0.35">
      <c r="A23" s="390" t="s">
        <v>126</v>
      </c>
      <c r="B23" s="391">
        <f>SUMIF('Libro Diario 2020'!$A$4:$A$1048576,'BCE 2020'!A23,'Libro Diario 2020'!$B$4:$B$1048576)</f>
        <v>90000000</v>
      </c>
      <c r="C23" s="391">
        <f>SUMIF('Libro Diario 2020'!$A$4:$A$1048576,'BCE 2020'!A23,'Libro Diario 2020'!$C$4:$C$1048576)</f>
        <v>300644000</v>
      </c>
      <c r="D23" s="391"/>
      <c r="E23" s="391">
        <f t="shared" si="3"/>
        <v>210644000</v>
      </c>
      <c r="F23" s="391"/>
      <c r="G23" s="391">
        <f t="shared" si="2"/>
        <v>210644000</v>
      </c>
      <c r="H23" s="392"/>
      <c r="I23" s="610"/>
    </row>
    <row r="24" spans="1:13" ht="20.399999999999999" x14ac:dyDescent="0.35">
      <c r="A24" s="390" t="s">
        <v>0</v>
      </c>
      <c r="B24" s="391">
        <f>SUMIF('Libro Diario 2020'!$A$4:$A$1048576,'BCE 2020'!A24,'Libro Diario 2020'!$B$4:$B$1048576)</f>
        <v>0</v>
      </c>
      <c r="C24" s="391">
        <f>SUMIF('Libro Diario 2020'!$A$4:$A$1048576,'BCE 2020'!A24,'Libro Diario 2020'!$C$4:$C$1048576)</f>
        <v>600000000</v>
      </c>
      <c r="D24" s="391"/>
      <c r="E24" s="391">
        <f>C24</f>
        <v>600000000</v>
      </c>
      <c r="F24" s="391"/>
      <c r="G24" s="391"/>
      <c r="H24" s="392"/>
      <c r="I24" s="610">
        <f>E24</f>
        <v>600000000</v>
      </c>
    </row>
    <row r="25" spans="1:13" ht="20.399999999999999" x14ac:dyDescent="0.35">
      <c r="A25" s="390" t="s">
        <v>166</v>
      </c>
      <c r="B25" s="391">
        <f>SUMIF('Libro Diario 2020'!$A$4:$A$1048576,'BCE 2020'!A25,'Libro Diario 2020'!$B$4:$B$1048576)</f>
        <v>22000000</v>
      </c>
      <c r="C25" s="391">
        <f>SUMIF('Libro Diario 2020'!$A$4:$A$1048576,'BCE 2020'!A25,'Libro Diario 2020'!$C$4:$C$1048576)</f>
        <v>0</v>
      </c>
      <c r="D25" s="391">
        <f>B25-C25</f>
        <v>22000000</v>
      </c>
      <c r="E25" s="391"/>
      <c r="F25" s="391"/>
      <c r="G25" s="391"/>
      <c r="H25" s="392">
        <f>D25</f>
        <v>22000000</v>
      </c>
      <c r="I25" s="610"/>
    </row>
    <row r="26" spans="1:13" ht="20.399999999999999" x14ac:dyDescent="0.35">
      <c r="A26" s="390" t="s">
        <v>68</v>
      </c>
      <c r="B26" s="391">
        <f>SUMIF('Libro Diario 2020'!$A$4:$A$1048576,'BCE 2020'!A26,'Libro Diario 2020'!$B$4:$B$1048576)</f>
        <v>50000000</v>
      </c>
      <c r="C26" s="391">
        <f>SUMIF('Libro Diario 2020'!$A$4:$A$1048576,'BCE 2020'!A26,'Libro Diario 2020'!$C$4:$C$1048576)</f>
        <v>0</v>
      </c>
      <c r="D26" s="391">
        <f t="shared" si="0"/>
        <v>50000000</v>
      </c>
      <c r="E26" s="391"/>
      <c r="F26" s="391"/>
      <c r="G26" s="391"/>
      <c r="H26" s="392">
        <f t="shared" ref="H26:H34" si="6">D26</f>
        <v>50000000</v>
      </c>
      <c r="I26" s="610"/>
      <c r="J26" s="739"/>
      <c r="K26" s="48"/>
      <c r="L26" s="739"/>
    </row>
    <row r="27" spans="1:13" ht="20.399999999999999" x14ac:dyDescent="0.35">
      <c r="A27" s="390" t="s">
        <v>71</v>
      </c>
      <c r="B27" s="391">
        <f>SUMIF('Libro Diario 2020'!$A$4:$A$1048576,'BCE 2020'!A27,'Libro Diario 2020'!$B$4:$B$1048576)</f>
        <v>3600000</v>
      </c>
      <c r="C27" s="391">
        <f>SUMIF('Libro Diario 2020'!$A$4:$A$1048576,'BCE 2020'!A27,'Libro Diario 2020'!$C$4:$C$1048576)</f>
        <v>0</v>
      </c>
      <c r="D27" s="391">
        <f t="shared" si="0"/>
        <v>3600000</v>
      </c>
      <c r="E27" s="391"/>
      <c r="F27" s="391"/>
      <c r="G27" s="391"/>
      <c r="H27" s="392">
        <f t="shared" si="6"/>
        <v>3600000</v>
      </c>
      <c r="I27" s="610"/>
    </row>
    <row r="28" spans="1:13" ht="20.399999999999999" x14ac:dyDescent="0.35">
      <c r="A28" s="390" t="s">
        <v>74</v>
      </c>
      <c r="B28" s="391">
        <f>SUMIF('Libro Diario 2020'!$A$4:$A$1048576,'BCE 2020'!A28,'Libro Diario 2020'!$B$4:$B$1048576)</f>
        <v>15382272.143999999</v>
      </c>
      <c r="C28" s="391">
        <f>SUMIF('Libro Diario 2020'!$A$4:$A$1048576,'BCE 2020'!A28,'Libro Diario 2020'!$C$4:$C$1048576)</f>
        <v>0</v>
      </c>
      <c r="D28" s="391">
        <f t="shared" si="0"/>
        <v>15382272.143999999</v>
      </c>
      <c r="E28" s="391"/>
      <c r="F28" s="391"/>
      <c r="G28" s="391"/>
      <c r="H28" s="392">
        <f t="shared" si="6"/>
        <v>15382272.143999999</v>
      </c>
      <c r="I28" s="610"/>
    </row>
    <row r="29" spans="1:13" ht="20.399999999999999" x14ac:dyDescent="0.35">
      <c r="A29" s="390" t="s">
        <v>150</v>
      </c>
      <c r="B29" s="391">
        <f>SUMIF('Libro Diario 2020'!$A$4:$A$1048576,'BCE 2020'!A29,'Libro Diario 2020'!$B$4:$B$1048576)</f>
        <v>600000</v>
      </c>
      <c r="C29" s="391">
        <f>SUMIF('Libro Diario 2020'!$A$4:$A$1048576,'BCE 2020'!A29,'Libro Diario 2020'!$C$4:$C$1048576)</f>
        <v>0</v>
      </c>
      <c r="D29" s="391">
        <f t="shared" si="0"/>
        <v>600000</v>
      </c>
      <c r="E29" s="391"/>
      <c r="F29" s="391"/>
      <c r="G29" s="391"/>
      <c r="H29" s="392">
        <f t="shared" si="6"/>
        <v>600000</v>
      </c>
      <c r="I29" s="610"/>
    </row>
    <row r="30" spans="1:13" ht="20.399999999999999" x14ac:dyDescent="0.35">
      <c r="A30" s="390" t="s">
        <v>151</v>
      </c>
      <c r="B30" s="391">
        <f>SUMIF('Libro Diario 2020'!$A$4:$A$1048576,'BCE 2020'!A30,'Libro Diario 2020'!$B$4:$B$1048576)</f>
        <v>0</v>
      </c>
      <c r="C30" s="391">
        <f>SUMIF('Libro Diario 2020'!$A$4:$A$1048576,'BCE 2020'!A30,'Libro Diario 2020'!$C$4:$C$1048576)</f>
        <v>0</v>
      </c>
      <c r="D30" s="391">
        <f t="shared" si="0"/>
        <v>0</v>
      </c>
      <c r="E30" s="391"/>
      <c r="F30" s="391"/>
      <c r="G30" s="391"/>
      <c r="H30" s="392">
        <f t="shared" si="6"/>
        <v>0</v>
      </c>
      <c r="I30" s="610"/>
    </row>
    <row r="31" spans="1:13" ht="20.399999999999999" x14ac:dyDescent="0.35">
      <c r="A31" s="390" t="s">
        <v>705</v>
      </c>
      <c r="B31" s="391">
        <f>SUMIF('Libro Diario 2020'!$A$4:$A$1048576,'BCE 2020'!A31,'Libro Diario 2020'!$B$4:$B$1048576)</f>
        <v>0</v>
      </c>
      <c r="C31" s="391">
        <f>SUMIF('Libro Diario 2020'!$A$4:$A$1048576,'BCE 2020'!A31,'Libro Diario 2020'!$C$4:$C$1048576)</f>
        <v>7562.5</v>
      </c>
      <c r="D31" s="391"/>
      <c r="E31" s="391">
        <f>C31</f>
        <v>7562.5</v>
      </c>
      <c r="F31" s="391"/>
      <c r="G31" s="391"/>
      <c r="H31" s="392"/>
      <c r="I31" s="610">
        <f>E31</f>
        <v>7562.5</v>
      </c>
    </row>
    <row r="32" spans="1:13" ht="20.399999999999999" x14ac:dyDescent="0.35">
      <c r="A32" s="390" t="s">
        <v>152</v>
      </c>
      <c r="B32" s="391">
        <f>SUMIF('Libro Diario 2020'!$A$4:$A$1048576,'BCE 2020'!A32,'Libro Diario 2020'!$B$4:$B$1048576)</f>
        <v>14290000</v>
      </c>
      <c r="C32" s="391">
        <f>SUMIF('Libro Diario 2020'!$A$4:$A$1048576,'BCE 2020'!A32,'Libro Diario 2020'!$C$4:$C$1048576)</f>
        <v>0</v>
      </c>
      <c r="D32" s="391">
        <f t="shared" si="0"/>
        <v>14290000</v>
      </c>
      <c r="E32" s="391"/>
      <c r="F32" s="391"/>
      <c r="G32" s="391"/>
      <c r="H32" s="392">
        <f t="shared" si="6"/>
        <v>14290000</v>
      </c>
      <c r="I32" s="610"/>
    </row>
    <row r="33" spans="1:9" ht="20.399999999999999" x14ac:dyDescent="0.35">
      <c r="A33" s="611" t="s">
        <v>165</v>
      </c>
      <c r="B33" s="612">
        <f>SUMIF('Libro Diario 2020'!$A$4:$A$1048576,'BCE 2020'!A33,'Libro Diario 2020'!$B$4:$B$1048576)</f>
        <v>432066.6</v>
      </c>
      <c r="C33" s="612">
        <f>SUMIF('Libro Diario 2020'!$A$4:$A$1048576,'BCE 2020'!A33,'Libro Diario 2020'!$C$4:$C$1048576)</f>
        <v>0</v>
      </c>
      <c r="D33" s="612">
        <f t="shared" ref="D33" si="7">B33-C33</f>
        <v>432066.6</v>
      </c>
      <c r="E33" s="612"/>
      <c r="F33" s="612"/>
      <c r="G33" s="612"/>
      <c r="H33" s="392">
        <f t="shared" si="6"/>
        <v>432066.6</v>
      </c>
      <c r="I33" s="613"/>
    </row>
    <row r="34" spans="1:9" ht="21" thickBot="1" x14ac:dyDescent="0.4">
      <c r="A34" s="611" t="s">
        <v>156</v>
      </c>
      <c r="B34" s="612">
        <f>SUMIF('Libro Diario 2020'!$A$4:$A$1048576,'BCE 2020'!A34,'Libro Diario 2020'!$B$4:$B$1048576)</f>
        <v>52804440</v>
      </c>
      <c r="C34" s="612">
        <f>SUMIF('Libro Diario 2020'!$A$4:$A$1048576,'BCE 2020'!A34,'Libro Diario 2020'!$C$4:$C$1048576)</f>
        <v>0</v>
      </c>
      <c r="D34" s="612">
        <f t="shared" si="0"/>
        <v>52804440</v>
      </c>
      <c r="E34" s="612"/>
      <c r="F34" s="612"/>
      <c r="G34" s="612"/>
      <c r="H34" s="614">
        <f t="shared" si="6"/>
        <v>52804440</v>
      </c>
      <c r="I34" s="613"/>
    </row>
    <row r="35" spans="1:9" ht="20.399999999999999" x14ac:dyDescent="0.35">
      <c r="A35" s="288" t="s">
        <v>93</v>
      </c>
      <c r="B35" s="273">
        <f t="shared" ref="B35:H35" si="8">SUM(B7:B34)</f>
        <v>2403469257.3759999</v>
      </c>
      <c r="C35" s="273">
        <f t="shared" si="8"/>
        <v>2403469257.3759999</v>
      </c>
      <c r="D35" s="273">
        <f t="shared" si="8"/>
        <v>894393418.51200008</v>
      </c>
      <c r="E35" s="273">
        <f t="shared" si="8"/>
        <v>894393418.51199996</v>
      </c>
      <c r="F35" s="273">
        <f t="shared" si="8"/>
        <v>735284639.76800001</v>
      </c>
      <c r="G35" s="273">
        <f t="shared" si="8"/>
        <v>294385856.01199996</v>
      </c>
      <c r="H35" s="273">
        <f t="shared" si="8"/>
        <v>159108778.74399999</v>
      </c>
      <c r="I35" s="274">
        <f>SUM(I7:I34)</f>
        <v>600007562.5</v>
      </c>
    </row>
    <row r="36" spans="1:9" ht="20.399999999999999" x14ac:dyDescent="0.35">
      <c r="A36" s="289" t="s">
        <v>94</v>
      </c>
      <c r="B36" s="276"/>
      <c r="C36" s="276"/>
      <c r="D36" s="276"/>
      <c r="E36" s="276"/>
      <c r="F36" s="276"/>
      <c r="G36" s="276">
        <f>F35-G35</f>
        <v>440898783.75600004</v>
      </c>
      <c r="H36" s="276">
        <f>I35-H35</f>
        <v>440898783.75600004</v>
      </c>
      <c r="I36" s="277"/>
    </row>
    <row r="37" spans="1:9" ht="21" thickBot="1" x14ac:dyDescent="0.4">
      <c r="A37" s="290" t="s">
        <v>95</v>
      </c>
      <c r="B37" s="286">
        <f t="shared" ref="B37:H37" si="9">SUM(B35:B36)</f>
        <v>2403469257.3759999</v>
      </c>
      <c r="C37" s="286">
        <f t="shared" si="9"/>
        <v>2403469257.3759999</v>
      </c>
      <c r="D37" s="286">
        <f t="shared" si="9"/>
        <v>894393418.51200008</v>
      </c>
      <c r="E37" s="286">
        <f t="shared" si="9"/>
        <v>894393418.51199996</v>
      </c>
      <c r="F37" s="286">
        <f t="shared" si="9"/>
        <v>735284639.76800001</v>
      </c>
      <c r="G37" s="286">
        <f t="shared" si="9"/>
        <v>735284639.76800001</v>
      </c>
      <c r="H37" s="286">
        <f t="shared" si="9"/>
        <v>600007562.5</v>
      </c>
      <c r="I37" s="287">
        <f>SUM(I35:I36)</f>
        <v>600007562.5</v>
      </c>
    </row>
    <row r="39" spans="1:9" x14ac:dyDescent="0.3">
      <c r="H39" s="291"/>
    </row>
    <row r="44" spans="1:9" x14ac:dyDescent="0.3">
      <c r="A44" s="708"/>
      <c r="B44" s="708"/>
      <c r="C44" s="708"/>
      <c r="D44" s="996"/>
      <c r="E44" s="996"/>
      <c r="F44" s="996"/>
      <c r="G44" s="708"/>
      <c r="H44" s="708"/>
      <c r="I44" s="708"/>
    </row>
    <row r="45" spans="1:9" x14ac:dyDescent="0.3">
      <c r="B45" s="997" t="s">
        <v>96</v>
      </c>
      <c r="C45" s="997"/>
      <c r="D45" s="997"/>
      <c r="F45" s="997" t="s">
        <v>96</v>
      </c>
      <c r="G45" s="997"/>
      <c r="H45" s="997"/>
    </row>
    <row r="46" spans="1:9" x14ac:dyDescent="0.3">
      <c r="B46" s="996" t="s">
        <v>97</v>
      </c>
      <c r="C46" s="996"/>
      <c r="D46" s="996"/>
      <c r="F46" s="996" t="s">
        <v>98</v>
      </c>
      <c r="G46" s="996"/>
      <c r="H46" s="996"/>
    </row>
    <row r="47" spans="1:9" x14ac:dyDescent="0.3">
      <c r="B47" s="996" t="s">
        <v>99</v>
      </c>
      <c r="C47" s="996"/>
      <c r="D47" s="996"/>
      <c r="F47" s="996" t="s">
        <v>99</v>
      </c>
      <c r="G47" s="996"/>
      <c r="H47" s="996"/>
    </row>
    <row r="48" spans="1:9" x14ac:dyDescent="0.3">
      <c r="B48" s="996" t="s">
        <v>5</v>
      </c>
      <c r="C48" s="996"/>
      <c r="D48" s="996"/>
      <c r="F48" s="996" t="s">
        <v>5</v>
      </c>
      <c r="G48" s="996"/>
      <c r="H48" s="996"/>
    </row>
    <row r="49" spans="1:9" x14ac:dyDescent="0.3">
      <c r="A49" s="708"/>
      <c r="B49" s="708"/>
      <c r="C49" s="708"/>
      <c r="D49" s="708"/>
      <c r="E49" s="708"/>
      <c r="F49" s="708"/>
      <c r="G49" s="708"/>
      <c r="H49" s="708"/>
      <c r="I49" s="708"/>
    </row>
    <row r="50" spans="1:9" x14ac:dyDescent="0.3">
      <c r="A50" s="708"/>
      <c r="B50" s="708"/>
      <c r="C50" s="708"/>
      <c r="D50" s="708"/>
      <c r="E50" s="708"/>
      <c r="F50" s="708"/>
      <c r="G50" s="708"/>
      <c r="H50" s="708"/>
      <c r="I50" s="708"/>
    </row>
    <row r="52" spans="1:9" ht="20.399999999999999" x14ac:dyDescent="0.35">
      <c r="A52" s="23"/>
    </row>
    <row r="53" spans="1:9" ht="20.399999999999999" x14ac:dyDescent="0.35">
      <c r="A53" s="24"/>
    </row>
    <row r="54" spans="1:9" ht="20.399999999999999" x14ac:dyDescent="0.35">
      <c r="A54" s="24"/>
    </row>
    <row r="55" spans="1:9" x14ac:dyDescent="0.3">
      <c r="G55" s="291"/>
    </row>
    <row r="56" spans="1:9" x14ac:dyDescent="0.3">
      <c r="G56" s="291"/>
    </row>
    <row r="57" spans="1:9" x14ac:dyDescent="0.3">
      <c r="G57" s="291"/>
    </row>
  </sheetData>
  <mergeCells count="12">
    <mergeCell ref="B46:D46"/>
    <mergeCell ref="F46:H46"/>
    <mergeCell ref="B47:D47"/>
    <mergeCell ref="F47:H47"/>
    <mergeCell ref="B48:D48"/>
    <mergeCell ref="F48:H48"/>
    <mergeCell ref="C1:D1"/>
    <mergeCell ref="A3:I3"/>
    <mergeCell ref="C4:E4"/>
    <mergeCell ref="D44:F44"/>
    <mergeCell ref="B45:D45"/>
    <mergeCell ref="F45:H45"/>
  </mergeCells>
  <pageMargins left="0.70866141732283472" right="0.70866141732283472" top="0.74803149606299213" bottom="0.74803149606299213" header="0.31496062992125984" footer="0.31496062992125984"/>
  <pageSetup scale="54" orientation="landscape"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EBB72E-22BE-49C2-AC51-93064CCCC04B}">
  <sheetPr>
    <tabColor rgb="FF92D050"/>
    <pageSetUpPr fitToPage="1"/>
  </sheetPr>
  <dimension ref="A1:I116"/>
  <sheetViews>
    <sheetView showGridLines="0" zoomScale="120" zoomScaleNormal="120" workbookViewId="0">
      <selection activeCell="H115" sqref="H115"/>
    </sheetView>
  </sheetViews>
  <sheetFormatPr baseColWidth="10" defaultRowHeight="18" x14ac:dyDescent="0.35"/>
  <cols>
    <col min="1" max="1" width="12.44140625" style="943" customWidth="1"/>
    <col min="2" max="2" width="10.5546875" style="944" customWidth="1"/>
    <col min="3" max="3" width="15.44140625" style="945" customWidth="1"/>
    <col min="4" max="4" width="22.77734375" style="945" customWidth="1"/>
    <col min="5" max="5" width="17" style="945" customWidth="1"/>
    <col min="6" max="6" width="15.88671875" style="946" customWidth="1"/>
    <col min="7" max="7" width="32.77734375" style="947" customWidth="1"/>
    <col min="8" max="8" width="19.44140625" style="948" customWidth="1"/>
    <col min="9" max="9" width="18.21875" style="948" customWidth="1"/>
    <col min="10" max="16384" width="11.5546875" style="945"/>
  </cols>
  <sheetData>
    <row r="1" spans="1:9" ht="9.6" customHeight="1" thickBot="1" x14ac:dyDescent="0.4"/>
    <row r="2" spans="1:9" ht="31.8" customHeight="1" thickBot="1" x14ac:dyDescent="0.4">
      <c r="A2" s="1028" t="s">
        <v>1020</v>
      </c>
      <c r="B2" s="1029"/>
      <c r="C2" s="1029"/>
      <c r="D2" s="1029"/>
      <c r="E2" s="1029"/>
      <c r="F2" s="1029"/>
      <c r="G2" s="1029"/>
      <c r="H2" s="1029"/>
      <c r="I2" s="1030"/>
    </row>
    <row r="3" spans="1:9" ht="42" customHeight="1" x14ac:dyDescent="0.35">
      <c r="A3" s="1031" t="s">
        <v>1021</v>
      </c>
      <c r="B3" s="1033" t="s">
        <v>1022</v>
      </c>
      <c r="C3" s="1033" t="s">
        <v>1023</v>
      </c>
      <c r="D3" s="1033" t="s">
        <v>1024</v>
      </c>
      <c r="E3" s="1033" t="s">
        <v>1025</v>
      </c>
      <c r="F3" s="1035" t="s">
        <v>1026</v>
      </c>
      <c r="G3" s="1037" t="s">
        <v>1027</v>
      </c>
      <c r="H3" s="1033" t="s">
        <v>1028</v>
      </c>
      <c r="I3" s="1039" t="s">
        <v>1029</v>
      </c>
    </row>
    <row r="4" spans="1:9" ht="55.8" customHeight="1" x14ac:dyDescent="0.35">
      <c r="A4" s="1032"/>
      <c r="B4" s="1034"/>
      <c r="C4" s="1034"/>
      <c r="D4" s="1034"/>
      <c r="E4" s="1034"/>
      <c r="F4" s="1036"/>
      <c r="G4" s="1038"/>
      <c r="H4" s="1034"/>
      <c r="I4" s="1040"/>
    </row>
    <row r="5" spans="1:9" s="955" customFormat="1" ht="15" customHeight="1" x14ac:dyDescent="0.35">
      <c r="A5" s="949" t="s">
        <v>666</v>
      </c>
      <c r="B5" s="950" t="s">
        <v>667</v>
      </c>
      <c r="C5" s="951" t="s">
        <v>668</v>
      </c>
      <c r="D5" s="951" t="s">
        <v>669</v>
      </c>
      <c r="E5" s="951" t="s">
        <v>670</v>
      </c>
      <c r="F5" s="952" t="s">
        <v>671</v>
      </c>
      <c r="G5" s="953" t="s">
        <v>672</v>
      </c>
      <c r="H5" s="951" t="s">
        <v>673</v>
      </c>
      <c r="I5" s="954" t="s">
        <v>674</v>
      </c>
    </row>
    <row r="6" spans="1:9" ht="18" customHeight="1" x14ac:dyDescent="0.35">
      <c r="A6" s="956">
        <v>1</v>
      </c>
      <c r="B6" s="957"/>
      <c r="C6" s="958"/>
      <c r="D6" s="958"/>
      <c r="E6" s="958"/>
      <c r="F6" s="959"/>
      <c r="G6" s="960"/>
      <c r="H6" s="961"/>
      <c r="I6" s="962"/>
    </row>
    <row r="7" spans="1:9" ht="18" customHeight="1" x14ac:dyDescent="0.35">
      <c r="A7" s="963">
        <f>A6+1</f>
        <v>2</v>
      </c>
      <c r="B7" s="964"/>
      <c r="C7" s="965"/>
      <c r="D7" s="966"/>
      <c r="E7" s="966"/>
      <c r="F7" s="967"/>
      <c r="G7" s="968"/>
      <c r="H7" s="969"/>
      <c r="I7" s="970"/>
    </row>
    <row r="8" spans="1:9" ht="18" customHeight="1" x14ac:dyDescent="0.35">
      <c r="A8" s="963">
        <f t="shared" ref="A8:A71" si="0">A7+1</f>
        <v>3</v>
      </c>
      <c r="B8" s="964"/>
      <c r="C8" s="965"/>
      <c r="D8" s="966"/>
      <c r="E8" s="966"/>
      <c r="F8" s="967"/>
      <c r="G8" s="968"/>
      <c r="H8" s="969"/>
      <c r="I8" s="970"/>
    </row>
    <row r="9" spans="1:9" ht="18" customHeight="1" x14ac:dyDescent="0.35">
      <c r="A9" s="963">
        <f t="shared" si="0"/>
        <v>4</v>
      </c>
      <c r="B9" s="964"/>
      <c r="C9" s="965"/>
      <c r="D9" s="966"/>
      <c r="E9" s="966"/>
      <c r="F9" s="967"/>
      <c r="G9" s="968"/>
      <c r="H9" s="969"/>
      <c r="I9" s="970"/>
    </row>
    <row r="10" spans="1:9" ht="18" customHeight="1" x14ac:dyDescent="0.35">
      <c r="A10" s="963">
        <f t="shared" si="0"/>
        <v>5</v>
      </c>
      <c r="B10" s="964"/>
      <c r="C10" s="966"/>
      <c r="D10" s="966"/>
      <c r="E10" s="966"/>
      <c r="F10" s="967"/>
      <c r="G10" s="968"/>
      <c r="H10" s="969"/>
      <c r="I10" s="970"/>
    </row>
    <row r="11" spans="1:9" ht="18" customHeight="1" x14ac:dyDescent="0.35">
      <c r="A11" s="963">
        <f t="shared" si="0"/>
        <v>6</v>
      </c>
      <c r="B11" s="964"/>
      <c r="C11" s="966"/>
      <c r="D11" s="966"/>
      <c r="E11" s="966"/>
      <c r="F11" s="967"/>
      <c r="G11" s="968"/>
      <c r="H11" s="969"/>
      <c r="I11" s="970"/>
    </row>
    <row r="12" spans="1:9" ht="18" customHeight="1" x14ac:dyDescent="0.35">
      <c r="A12" s="963">
        <f t="shared" si="0"/>
        <v>7</v>
      </c>
      <c r="B12" s="964"/>
      <c r="C12" s="966"/>
      <c r="D12" s="966"/>
      <c r="E12" s="966"/>
      <c r="F12" s="967"/>
      <c r="G12" s="968"/>
      <c r="H12" s="969"/>
      <c r="I12" s="970"/>
    </row>
    <row r="13" spans="1:9" ht="18" customHeight="1" x14ac:dyDescent="0.35">
      <c r="A13" s="963">
        <f t="shared" si="0"/>
        <v>8</v>
      </c>
      <c r="B13" s="964"/>
      <c r="C13" s="965"/>
      <c r="D13" s="966"/>
      <c r="E13" s="966"/>
      <c r="F13" s="967"/>
      <c r="G13" s="968"/>
      <c r="H13" s="969"/>
      <c r="I13" s="971"/>
    </row>
    <row r="14" spans="1:9" ht="18" customHeight="1" x14ac:dyDescent="0.35">
      <c r="A14" s="963">
        <f t="shared" si="0"/>
        <v>9</v>
      </c>
      <c r="B14" s="964"/>
      <c r="C14" s="965"/>
      <c r="D14" s="966"/>
      <c r="E14" s="966"/>
      <c r="F14" s="967"/>
      <c r="G14" s="968"/>
      <c r="H14" s="969"/>
      <c r="I14" s="971"/>
    </row>
    <row r="15" spans="1:9" ht="18" customHeight="1" x14ac:dyDescent="0.35">
      <c r="A15" s="963">
        <f t="shared" si="0"/>
        <v>10</v>
      </c>
      <c r="B15" s="964"/>
      <c r="C15" s="965"/>
      <c r="D15" s="966"/>
      <c r="E15" s="966"/>
      <c r="F15" s="967"/>
      <c r="G15" s="968"/>
      <c r="H15" s="969"/>
      <c r="I15" s="971"/>
    </row>
    <row r="16" spans="1:9" ht="18" customHeight="1" x14ac:dyDescent="0.35">
      <c r="A16" s="963">
        <f t="shared" si="0"/>
        <v>11</v>
      </c>
      <c r="B16" s="964"/>
      <c r="C16" s="965"/>
      <c r="D16" s="966"/>
      <c r="E16" s="966"/>
      <c r="F16" s="967"/>
      <c r="G16" s="968"/>
      <c r="H16" s="969"/>
      <c r="I16" s="971"/>
    </row>
    <row r="17" spans="1:9" ht="18" customHeight="1" x14ac:dyDescent="0.35">
      <c r="A17" s="963">
        <f t="shared" si="0"/>
        <v>12</v>
      </c>
      <c r="B17" s="964"/>
      <c r="C17" s="965"/>
      <c r="D17" s="966"/>
      <c r="E17" s="966"/>
      <c r="F17" s="967"/>
      <c r="G17" s="968"/>
      <c r="H17" s="969"/>
      <c r="I17" s="971"/>
    </row>
    <row r="18" spans="1:9" ht="18" customHeight="1" x14ac:dyDescent="0.35">
      <c r="A18" s="963">
        <f t="shared" si="0"/>
        <v>13</v>
      </c>
      <c r="B18" s="964"/>
      <c r="C18" s="965"/>
      <c r="D18" s="966"/>
      <c r="E18" s="966"/>
      <c r="F18" s="967"/>
      <c r="G18" s="968"/>
      <c r="H18" s="969"/>
      <c r="I18" s="971"/>
    </row>
    <row r="19" spans="1:9" ht="18" customHeight="1" x14ac:dyDescent="0.35">
      <c r="A19" s="963">
        <f t="shared" si="0"/>
        <v>14</v>
      </c>
      <c r="B19" s="964"/>
      <c r="C19" s="966"/>
      <c r="D19" s="966"/>
      <c r="E19" s="966"/>
      <c r="F19" s="967"/>
      <c r="G19" s="968"/>
      <c r="H19" s="969"/>
      <c r="I19" s="970"/>
    </row>
    <row r="20" spans="1:9" ht="18" customHeight="1" x14ac:dyDescent="0.35">
      <c r="A20" s="963">
        <f t="shared" si="0"/>
        <v>15</v>
      </c>
      <c r="B20" s="964"/>
      <c r="C20" s="966"/>
      <c r="D20" s="966"/>
      <c r="E20" s="966"/>
      <c r="F20" s="967"/>
      <c r="G20" s="968"/>
      <c r="H20" s="969"/>
      <c r="I20" s="970"/>
    </row>
    <row r="21" spans="1:9" ht="18" customHeight="1" x14ac:dyDescent="0.35">
      <c r="A21" s="963">
        <f t="shared" si="0"/>
        <v>16</v>
      </c>
      <c r="B21" s="964"/>
      <c r="C21" s="966"/>
      <c r="D21" s="966"/>
      <c r="E21" s="966"/>
      <c r="F21" s="967"/>
      <c r="G21" s="968"/>
      <c r="H21" s="969"/>
      <c r="I21" s="971"/>
    </row>
    <row r="22" spans="1:9" ht="18" customHeight="1" x14ac:dyDescent="0.35">
      <c r="A22" s="963">
        <f t="shared" si="0"/>
        <v>17</v>
      </c>
      <c r="B22" s="964"/>
      <c r="C22" s="965"/>
      <c r="D22" s="966"/>
      <c r="E22" s="966"/>
      <c r="F22" s="967"/>
      <c r="G22" s="968"/>
      <c r="H22" s="969"/>
      <c r="I22" s="971"/>
    </row>
    <row r="23" spans="1:9" ht="18" customHeight="1" x14ac:dyDescent="0.35">
      <c r="A23" s="963">
        <f t="shared" si="0"/>
        <v>18</v>
      </c>
      <c r="B23" s="964"/>
      <c r="C23" s="965"/>
      <c r="D23" s="966"/>
      <c r="E23" s="966"/>
      <c r="F23" s="967"/>
      <c r="G23" s="968"/>
      <c r="H23" s="969"/>
      <c r="I23" s="971"/>
    </row>
    <row r="24" spans="1:9" ht="18" customHeight="1" x14ac:dyDescent="0.35">
      <c r="A24" s="963">
        <f t="shared" si="0"/>
        <v>19</v>
      </c>
      <c r="B24" s="964"/>
      <c r="C24" s="965"/>
      <c r="D24" s="966"/>
      <c r="E24" s="966"/>
      <c r="F24" s="967"/>
      <c r="G24" s="968"/>
      <c r="H24" s="969"/>
      <c r="I24" s="971"/>
    </row>
    <row r="25" spans="1:9" ht="18" customHeight="1" x14ac:dyDescent="0.35">
      <c r="A25" s="963">
        <f t="shared" si="0"/>
        <v>20</v>
      </c>
      <c r="B25" s="964"/>
      <c r="C25" s="965"/>
      <c r="D25" s="966"/>
      <c r="E25" s="966"/>
      <c r="F25" s="967"/>
      <c r="G25" s="968"/>
      <c r="H25" s="969"/>
      <c r="I25" s="971"/>
    </row>
    <row r="26" spans="1:9" ht="18" customHeight="1" x14ac:dyDescent="0.35">
      <c r="A26" s="963">
        <f t="shared" si="0"/>
        <v>21</v>
      </c>
      <c r="B26" s="964"/>
      <c r="C26" s="965"/>
      <c r="D26" s="966"/>
      <c r="E26" s="966"/>
      <c r="F26" s="967"/>
      <c r="G26" s="968"/>
      <c r="H26" s="969"/>
      <c r="I26" s="971"/>
    </row>
    <row r="27" spans="1:9" ht="18" customHeight="1" x14ac:dyDescent="0.35">
      <c r="A27" s="963">
        <f t="shared" si="0"/>
        <v>22</v>
      </c>
      <c r="B27" s="964"/>
      <c r="C27" s="965"/>
      <c r="D27" s="966"/>
      <c r="E27" s="966"/>
      <c r="F27" s="967"/>
      <c r="G27" s="968"/>
      <c r="H27" s="969"/>
      <c r="I27" s="971"/>
    </row>
    <row r="28" spans="1:9" ht="18" customHeight="1" x14ac:dyDescent="0.35">
      <c r="A28" s="963">
        <f t="shared" si="0"/>
        <v>23</v>
      </c>
      <c r="B28" s="964"/>
      <c r="C28" s="966"/>
      <c r="D28" s="966"/>
      <c r="E28" s="966"/>
      <c r="F28" s="967"/>
      <c r="G28" s="968"/>
      <c r="H28" s="969"/>
      <c r="I28" s="970"/>
    </row>
    <row r="29" spans="1:9" ht="18" customHeight="1" x14ac:dyDescent="0.35">
      <c r="A29" s="963">
        <f t="shared" si="0"/>
        <v>24</v>
      </c>
      <c r="B29" s="964"/>
      <c r="C29" s="966"/>
      <c r="D29" s="966"/>
      <c r="E29" s="966"/>
      <c r="F29" s="967"/>
      <c r="G29" s="968"/>
      <c r="H29" s="969"/>
      <c r="I29" s="970"/>
    </row>
    <row r="30" spans="1:9" ht="18" customHeight="1" x14ac:dyDescent="0.35">
      <c r="A30" s="963">
        <f t="shared" si="0"/>
        <v>25</v>
      </c>
      <c r="B30" s="964"/>
      <c r="C30" s="966"/>
      <c r="D30" s="966"/>
      <c r="E30" s="966"/>
      <c r="F30" s="967"/>
      <c r="G30" s="968"/>
      <c r="H30" s="969"/>
      <c r="I30" s="971"/>
    </row>
    <row r="31" spans="1:9" ht="18" customHeight="1" x14ac:dyDescent="0.35">
      <c r="A31" s="963">
        <f t="shared" si="0"/>
        <v>26</v>
      </c>
      <c r="B31" s="964"/>
      <c r="C31" s="965"/>
      <c r="D31" s="966"/>
      <c r="E31" s="966"/>
      <c r="F31" s="967"/>
      <c r="G31" s="968"/>
      <c r="H31" s="969"/>
      <c r="I31" s="971"/>
    </row>
    <row r="32" spans="1:9" ht="18" customHeight="1" x14ac:dyDescent="0.35">
      <c r="A32" s="963">
        <f t="shared" si="0"/>
        <v>27</v>
      </c>
      <c r="B32" s="964"/>
      <c r="C32" s="965"/>
      <c r="D32" s="966"/>
      <c r="E32" s="966"/>
      <c r="F32" s="967"/>
      <c r="G32" s="968"/>
      <c r="H32" s="969"/>
      <c r="I32" s="971"/>
    </row>
    <row r="33" spans="1:9" ht="18" customHeight="1" x14ac:dyDescent="0.35">
      <c r="A33" s="963">
        <f t="shared" si="0"/>
        <v>28</v>
      </c>
      <c r="B33" s="964"/>
      <c r="C33" s="965"/>
      <c r="D33" s="966"/>
      <c r="E33" s="966"/>
      <c r="F33" s="967"/>
      <c r="G33" s="968"/>
      <c r="H33" s="969"/>
      <c r="I33" s="971"/>
    </row>
    <row r="34" spans="1:9" ht="18" customHeight="1" x14ac:dyDescent="0.35">
      <c r="A34" s="963">
        <f t="shared" si="0"/>
        <v>29</v>
      </c>
      <c r="B34" s="964"/>
      <c r="C34" s="965"/>
      <c r="D34" s="966"/>
      <c r="E34" s="966"/>
      <c r="F34" s="967"/>
      <c r="G34" s="968"/>
      <c r="H34" s="969"/>
      <c r="I34" s="971"/>
    </row>
    <row r="35" spans="1:9" ht="18" customHeight="1" x14ac:dyDescent="0.35">
      <c r="A35" s="963">
        <f t="shared" si="0"/>
        <v>30</v>
      </c>
      <c r="B35" s="964"/>
      <c r="C35" s="965"/>
      <c r="D35" s="966"/>
      <c r="E35" s="966"/>
      <c r="F35" s="967"/>
      <c r="G35" s="968"/>
      <c r="H35" s="969"/>
      <c r="I35" s="971"/>
    </row>
    <row r="36" spans="1:9" ht="18" customHeight="1" x14ac:dyDescent="0.35">
      <c r="A36" s="963">
        <f t="shared" si="0"/>
        <v>31</v>
      </c>
      <c r="B36" s="964"/>
      <c r="C36" s="965"/>
      <c r="D36" s="966"/>
      <c r="E36" s="966"/>
      <c r="F36" s="967"/>
      <c r="G36" s="968"/>
      <c r="H36" s="969"/>
      <c r="I36" s="971"/>
    </row>
    <row r="37" spans="1:9" ht="18" customHeight="1" x14ac:dyDescent="0.35">
      <c r="A37" s="963">
        <f t="shared" si="0"/>
        <v>32</v>
      </c>
      <c r="B37" s="964"/>
      <c r="C37" s="966"/>
      <c r="D37" s="966"/>
      <c r="E37" s="966"/>
      <c r="F37" s="967"/>
      <c r="G37" s="968"/>
      <c r="H37" s="969"/>
      <c r="I37" s="970"/>
    </row>
    <row r="38" spans="1:9" ht="18" customHeight="1" x14ac:dyDescent="0.35">
      <c r="A38" s="963">
        <f t="shared" si="0"/>
        <v>33</v>
      </c>
      <c r="B38" s="964"/>
      <c r="C38" s="966"/>
      <c r="D38" s="966"/>
      <c r="E38" s="966"/>
      <c r="F38" s="967"/>
      <c r="G38" s="968"/>
      <c r="H38" s="969"/>
      <c r="I38" s="970"/>
    </row>
    <row r="39" spans="1:9" ht="18" customHeight="1" x14ac:dyDescent="0.35">
      <c r="A39" s="963">
        <f t="shared" si="0"/>
        <v>34</v>
      </c>
      <c r="B39" s="964"/>
      <c r="C39" s="966"/>
      <c r="D39" s="966"/>
      <c r="E39" s="966"/>
      <c r="F39" s="967"/>
      <c r="G39" s="968"/>
      <c r="H39" s="969"/>
      <c r="I39" s="971"/>
    </row>
    <row r="40" spans="1:9" ht="18" customHeight="1" x14ac:dyDescent="0.35">
      <c r="A40" s="963">
        <f t="shared" si="0"/>
        <v>35</v>
      </c>
      <c r="B40" s="964"/>
      <c r="C40" s="966"/>
      <c r="D40" s="966"/>
      <c r="E40" s="966"/>
      <c r="F40" s="967"/>
      <c r="G40" s="968"/>
      <c r="H40" s="969"/>
      <c r="I40" s="970"/>
    </row>
    <row r="41" spans="1:9" ht="18" customHeight="1" x14ac:dyDescent="0.35">
      <c r="A41" s="963">
        <f t="shared" si="0"/>
        <v>36</v>
      </c>
      <c r="B41" s="964"/>
      <c r="C41" s="965"/>
      <c r="D41" s="966"/>
      <c r="E41" s="966"/>
      <c r="F41" s="967"/>
      <c r="G41" s="968"/>
      <c r="H41" s="969"/>
      <c r="I41" s="971"/>
    </row>
    <row r="42" spans="1:9" ht="18" customHeight="1" x14ac:dyDescent="0.35">
      <c r="A42" s="963">
        <f t="shared" si="0"/>
        <v>37</v>
      </c>
      <c r="B42" s="964"/>
      <c r="C42" s="965"/>
      <c r="D42" s="966"/>
      <c r="E42" s="966"/>
      <c r="F42" s="967"/>
      <c r="G42" s="968"/>
      <c r="H42" s="969"/>
      <c r="I42" s="971"/>
    </row>
    <row r="43" spans="1:9" ht="18" customHeight="1" x14ac:dyDescent="0.35">
      <c r="A43" s="963">
        <f t="shared" si="0"/>
        <v>38</v>
      </c>
      <c r="B43" s="964"/>
      <c r="C43" s="965"/>
      <c r="D43" s="966"/>
      <c r="E43" s="966"/>
      <c r="F43" s="967"/>
      <c r="G43" s="968"/>
      <c r="H43" s="969"/>
      <c r="I43" s="971"/>
    </row>
    <row r="44" spans="1:9" ht="18" customHeight="1" x14ac:dyDescent="0.35">
      <c r="A44" s="963">
        <f t="shared" si="0"/>
        <v>39</v>
      </c>
      <c r="B44" s="964"/>
      <c r="C44" s="965"/>
      <c r="D44" s="966"/>
      <c r="E44" s="966"/>
      <c r="F44" s="967"/>
      <c r="G44" s="968"/>
      <c r="H44" s="969"/>
      <c r="I44" s="971"/>
    </row>
    <row r="45" spans="1:9" ht="18" customHeight="1" x14ac:dyDescent="0.35">
      <c r="A45" s="963">
        <f t="shared" si="0"/>
        <v>40</v>
      </c>
      <c r="B45" s="964"/>
      <c r="C45" s="965"/>
      <c r="D45" s="966"/>
      <c r="E45" s="966"/>
      <c r="F45" s="967"/>
      <c r="G45" s="968"/>
      <c r="H45" s="969"/>
      <c r="I45" s="971"/>
    </row>
    <row r="46" spans="1:9" ht="18" customHeight="1" x14ac:dyDescent="0.35">
      <c r="A46" s="963">
        <f t="shared" si="0"/>
        <v>41</v>
      </c>
      <c r="B46" s="964"/>
      <c r="C46" s="965"/>
      <c r="D46" s="966"/>
      <c r="E46" s="966"/>
      <c r="F46" s="967"/>
      <c r="G46" s="968"/>
      <c r="H46" s="969"/>
      <c r="I46" s="971"/>
    </row>
    <row r="47" spans="1:9" ht="18" customHeight="1" x14ac:dyDescent="0.35">
      <c r="A47" s="963">
        <f t="shared" si="0"/>
        <v>42</v>
      </c>
      <c r="B47" s="964"/>
      <c r="C47" s="966"/>
      <c r="D47" s="966"/>
      <c r="E47" s="966"/>
      <c r="F47" s="967"/>
      <c r="G47" s="968"/>
      <c r="H47" s="969"/>
      <c r="I47" s="970"/>
    </row>
    <row r="48" spans="1:9" ht="18" customHeight="1" x14ac:dyDescent="0.35">
      <c r="A48" s="963">
        <f t="shared" si="0"/>
        <v>43</v>
      </c>
      <c r="B48" s="964"/>
      <c r="C48" s="966"/>
      <c r="D48" s="966"/>
      <c r="E48" s="966"/>
      <c r="F48" s="967"/>
      <c r="G48" s="968"/>
      <c r="H48" s="969"/>
      <c r="I48" s="970"/>
    </row>
    <row r="49" spans="1:9" ht="18" customHeight="1" x14ac:dyDescent="0.35">
      <c r="A49" s="963">
        <f t="shared" si="0"/>
        <v>44</v>
      </c>
      <c r="B49" s="964"/>
      <c r="C49" s="966"/>
      <c r="D49" s="966"/>
      <c r="E49" s="966"/>
      <c r="F49" s="967"/>
      <c r="G49" s="968"/>
      <c r="H49" s="969"/>
      <c r="I49" s="971"/>
    </row>
    <row r="50" spans="1:9" ht="18" customHeight="1" x14ac:dyDescent="0.35">
      <c r="A50" s="963">
        <f t="shared" si="0"/>
        <v>45</v>
      </c>
      <c r="B50" s="964"/>
      <c r="C50" s="965"/>
      <c r="D50" s="966"/>
      <c r="E50" s="966"/>
      <c r="F50" s="967"/>
      <c r="G50" s="968"/>
      <c r="H50" s="969"/>
      <c r="I50" s="971"/>
    </row>
    <row r="51" spans="1:9" ht="18" customHeight="1" x14ac:dyDescent="0.35">
      <c r="A51" s="963">
        <f t="shared" si="0"/>
        <v>46</v>
      </c>
      <c r="B51" s="964"/>
      <c r="C51" s="965"/>
      <c r="D51" s="966"/>
      <c r="E51" s="966"/>
      <c r="F51" s="967"/>
      <c r="G51" s="968"/>
      <c r="H51" s="969"/>
      <c r="I51" s="971"/>
    </row>
    <row r="52" spans="1:9" ht="18" customHeight="1" x14ac:dyDescent="0.35">
      <c r="A52" s="963">
        <f t="shared" si="0"/>
        <v>47</v>
      </c>
      <c r="B52" s="964"/>
      <c r="C52" s="965"/>
      <c r="D52" s="966"/>
      <c r="E52" s="966"/>
      <c r="F52" s="967"/>
      <c r="G52" s="968"/>
      <c r="H52" s="969"/>
      <c r="I52" s="971"/>
    </row>
    <row r="53" spans="1:9" ht="18" customHeight="1" x14ac:dyDescent="0.35">
      <c r="A53" s="963">
        <f t="shared" si="0"/>
        <v>48</v>
      </c>
      <c r="B53" s="964"/>
      <c r="C53" s="965"/>
      <c r="D53" s="966"/>
      <c r="E53" s="966"/>
      <c r="F53" s="967"/>
      <c r="G53" s="968"/>
      <c r="H53" s="969"/>
      <c r="I53" s="971"/>
    </row>
    <row r="54" spans="1:9" ht="18" customHeight="1" x14ac:dyDescent="0.35">
      <c r="A54" s="963">
        <f t="shared" si="0"/>
        <v>49</v>
      </c>
      <c r="B54" s="964"/>
      <c r="C54" s="965"/>
      <c r="D54" s="966"/>
      <c r="E54" s="966"/>
      <c r="F54" s="967"/>
      <c r="G54" s="968"/>
      <c r="H54" s="969"/>
      <c r="I54" s="971"/>
    </row>
    <row r="55" spans="1:9" ht="18" customHeight="1" x14ac:dyDescent="0.35">
      <c r="A55" s="963">
        <f t="shared" si="0"/>
        <v>50</v>
      </c>
      <c r="B55" s="964"/>
      <c r="C55" s="965"/>
      <c r="D55" s="966"/>
      <c r="E55" s="966"/>
      <c r="F55" s="967"/>
      <c r="G55" s="968"/>
      <c r="H55" s="969"/>
      <c r="I55" s="971"/>
    </row>
    <row r="56" spans="1:9" ht="18" customHeight="1" x14ac:dyDescent="0.35">
      <c r="A56" s="963">
        <f t="shared" si="0"/>
        <v>51</v>
      </c>
      <c r="B56" s="964"/>
      <c r="C56" s="966"/>
      <c r="D56" s="966"/>
      <c r="E56" s="966"/>
      <c r="F56" s="967"/>
      <c r="G56" s="968"/>
      <c r="H56" s="969"/>
      <c r="I56" s="970"/>
    </row>
    <row r="57" spans="1:9" ht="18" customHeight="1" x14ac:dyDescent="0.35">
      <c r="A57" s="963">
        <f t="shared" si="0"/>
        <v>52</v>
      </c>
      <c r="B57" s="964"/>
      <c r="C57" s="966"/>
      <c r="D57" s="966"/>
      <c r="E57" s="966"/>
      <c r="F57" s="967"/>
      <c r="G57" s="968"/>
      <c r="H57" s="969"/>
      <c r="I57" s="970"/>
    </row>
    <row r="58" spans="1:9" ht="18" customHeight="1" x14ac:dyDescent="0.35">
      <c r="A58" s="963">
        <f t="shared" si="0"/>
        <v>53</v>
      </c>
      <c r="B58" s="964"/>
      <c r="C58" s="966"/>
      <c r="D58" s="966"/>
      <c r="E58" s="966"/>
      <c r="F58" s="967"/>
      <c r="G58" s="968"/>
      <c r="H58" s="969"/>
      <c r="I58" s="971"/>
    </row>
    <row r="59" spans="1:9" ht="18" customHeight="1" x14ac:dyDescent="0.35">
      <c r="A59" s="963">
        <f t="shared" si="0"/>
        <v>54</v>
      </c>
      <c r="B59" s="964"/>
      <c r="C59" s="965"/>
      <c r="D59" s="966"/>
      <c r="E59" s="966"/>
      <c r="F59" s="967"/>
      <c r="G59" s="968"/>
      <c r="H59" s="969"/>
      <c r="I59" s="971"/>
    </row>
    <row r="60" spans="1:9" ht="18" customHeight="1" x14ac:dyDescent="0.35">
      <c r="A60" s="963">
        <f t="shared" si="0"/>
        <v>55</v>
      </c>
      <c r="B60" s="964"/>
      <c r="C60" s="965"/>
      <c r="D60" s="966"/>
      <c r="E60" s="966"/>
      <c r="F60" s="967"/>
      <c r="G60" s="968"/>
      <c r="H60" s="969"/>
      <c r="I60" s="971"/>
    </row>
    <row r="61" spans="1:9" ht="18" customHeight="1" x14ac:dyDescent="0.35">
      <c r="A61" s="963">
        <f t="shared" si="0"/>
        <v>56</v>
      </c>
      <c r="B61" s="964"/>
      <c r="C61" s="965"/>
      <c r="D61" s="966"/>
      <c r="E61" s="966"/>
      <c r="F61" s="967"/>
      <c r="G61" s="968"/>
      <c r="H61" s="969"/>
      <c r="I61" s="971"/>
    </row>
    <row r="62" spans="1:9" ht="18" customHeight="1" x14ac:dyDescent="0.35">
      <c r="A62" s="963">
        <f t="shared" si="0"/>
        <v>57</v>
      </c>
      <c r="B62" s="964"/>
      <c r="C62" s="965"/>
      <c r="D62" s="966"/>
      <c r="E62" s="966"/>
      <c r="F62" s="967"/>
      <c r="G62" s="968"/>
      <c r="H62" s="969"/>
      <c r="I62" s="971"/>
    </row>
    <row r="63" spans="1:9" ht="18" customHeight="1" x14ac:dyDescent="0.35">
      <c r="A63" s="963">
        <f t="shared" si="0"/>
        <v>58</v>
      </c>
      <c r="B63" s="964"/>
      <c r="C63" s="965"/>
      <c r="D63" s="966"/>
      <c r="E63" s="966"/>
      <c r="F63" s="967"/>
      <c r="G63" s="968"/>
      <c r="H63" s="969"/>
      <c r="I63" s="971"/>
    </row>
    <row r="64" spans="1:9" ht="18" customHeight="1" x14ac:dyDescent="0.35">
      <c r="A64" s="963">
        <f t="shared" si="0"/>
        <v>59</v>
      </c>
      <c r="B64" s="964"/>
      <c r="C64" s="965"/>
      <c r="D64" s="966"/>
      <c r="E64" s="966"/>
      <c r="F64" s="967"/>
      <c r="G64" s="968"/>
      <c r="H64" s="969"/>
      <c r="I64" s="971"/>
    </row>
    <row r="65" spans="1:9" ht="18" customHeight="1" x14ac:dyDescent="0.35">
      <c r="A65" s="963">
        <f t="shared" si="0"/>
        <v>60</v>
      </c>
      <c r="B65" s="964"/>
      <c r="C65" s="966"/>
      <c r="D65" s="966"/>
      <c r="E65" s="966"/>
      <c r="F65" s="967"/>
      <c r="G65" s="968"/>
      <c r="H65" s="969"/>
      <c r="I65" s="970"/>
    </row>
    <row r="66" spans="1:9" ht="18" customHeight="1" x14ac:dyDescent="0.35">
      <c r="A66" s="963">
        <f t="shared" si="0"/>
        <v>61</v>
      </c>
      <c r="B66" s="964"/>
      <c r="C66" s="966"/>
      <c r="D66" s="966"/>
      <c r="E66" s="966"/>
      <c r="F66" s="967"/>
      <c r="G66" s="968"/>
      <c r="H66" s="969"/>
      <c r="I66" s="970"/>
    </row>
    <row r="67" spans="1:9" ht="18" customHeight="1" x14ac:dyDescent="0.35">
      <c r="A67" s="963">
        <f t="shared" si="0"/>
        <v>62</v>
      </c>
      <c r="B67" s="964"/>
      <c r="C67" s="966"/>
      <c r="D67" s="966"/>
      <c r="E67" s="966"/>
      <c r="F67" s="967"/>
      <c r="G67" s="968"/>
      <c r="H67" s="969"/>
      <c r="I67" s="971"/>
    </row>
    <row r="68" spans="1:9" ht="18" customHeight="1" x14ac:dyDescent="0.35">
      <c r="A68" s="963">
        <f t="shared" si="0"/>
        <v>63</v>
      </c>
      <c r="B68" s="964"/>
      <c r="C68" s="965"/>
      <c r="D68" s="966"/>
      <c r="E68" s="966"/>
      <c r="F68" s="967"/>
      <c r="G68" s="968"/>
      <c r="H68" s="969"/>
      <c r="I68" s="971"/>
    </row>
    <row r="69" spans="1:9" ht="18" customHeight="1" x14ac:dyDescent="0.35">
      <c r="A69" s="963">
        <f t="shared" si="0"/>
        <v>64</v>
      </c>
      <c r="B69" s="964"/>
      <c r="C69" s="965"/>
      <c r="D69" s="966"/>
      <c r="E69" s="966"/>
      <c r="F69" s="967"/>
      <c r="G69" s="968"/>
      <c r="H69" s="969"/>
      <c r="I69" s="971"/>
    </row>
    <row r="70" spans="1:9" ht="18" customHeight="1" x14ac:dyDescent="0.35">
      <c r="A70" s="963">
        <f t="shared" si="0"/>
        <v>65</v>
      </c>
      <c r="B70" s="964"/>
      <c r="C70" s="965"/>
      <c r="D70" s="966"/>
      <c r="E70" s="966"/>
      <c r="F70" s="967"/>
      <c r="G70" s="968"/>
      <c r="H70" s="969"/>
      <c r="I70" s="971"/>
    </row>
    <row r="71" spans="1:9" ht="18" customHeight="1" x14ac:dyDescent="0.35">
      <c r="A71" s="963">
        <f t="shared" si="0"/>
        <v>66</v>
      </c>
      <c r="B71" s="964"/>
      <c r="C71" s="965"/>
      <c r="D71" s="966"/>
      <c r="E71" s="966"/>
      <c r="F71" s="967"/>
      <c r="G71" s="968"/>
      <c r="H71" s="969"/>
      <c r="I71" s="971"/>
    </row>
    <row r="72" spans="1:9" ht="18" customHeight="1" x14ac:dyDescent="0.35">
      <c r="A72" s="963">
        <f t="shared" ref="A72:A111" si="1">A71+1</f>
        <v>67</v>
      </c>
      <c r="B72" s="964"/>
      <c r="C72" s="965"/>
      <c r="D72" s="966"/>
      <c r="E72" s="966"/>
      <c r="F72" s="967"/>
      <c r="G72" s="968"/>
      <c r="H72" s="969"/>
      <c r="I72" s="971"/>
    </row>
    <row r="73" spans="1:9" ht="18" customHeight="1" x14ac:dyDescent="0.35">
      <c r="A73" s="963">
        <f t="shared" si="1"/>
        <v>68</v>
      </c>
      <c r="B73" s="964"/>
      <c r="C73" s="965"/>
      <c r="D73" s="966"/>
      <c r="E73" s="966"/>
      <c r="F73" s="967"/>
      <c r="G73" s="968"/>
      <c r="H73" s="969"/>
      <c r="I73" s="971"/>
    </row>
    <row r="74" spans="1:9" ht="18" customHeight="1" x14ac:dyDescent="0.35">
      <c r="A74" s="963">
        <f t="shared" si="1"/>
        <v>69</v>
      </c>
      <c r="B74" s="964"/>
      <c r="C74" s="966"/>
      <c r="D74" s="966"/>
      <c r="E74" s="966"/>
      <c r="F74" s="967"/>
      <c r="G74" s="968"/>
      <c r="H74" s="969"/>
      <c r="I74" s="970"/>
    </row>
    <row r="75" spans="1:9" ht="18" customHeight="1" x14ac:dyDescent="0.35">
      <c r="A75" s="963">
        <f t="shared" si="1"/>
        <v>70</v>
      </c>
      <c r="B75" s="964"/>
      <c r="C75" s="966"/>
      <c r="D75" s="966"/>
      <c r="E75" s="966"/>
      <c r="F75" s="967"/>
      <c r="G75" s="968"/>
      <c r="H75" s="969"/>
      <c r="I75" s="970"/>
    </row>
    <row r="76" spans="1:9" ht="18" customHeight="1" x14ac:dyDescent="0.35">
      <c r="A76" s="963">
        <f t="shared" si="1"/>
        <v>71</v>
      </c>
      <c r="B76" s="964"/>
      <c r="C76" s="966"/>
      <c r="D76" s="966"/>
      <c r="E76" s="966"/>
      <c r="F76" s="967"/>
      <c r="G76" s="968"/>
      <c r="H76" s="969"/>
      <c r="I76" s="971"/>
    </row>
    <row r="77" spans="1:9" ht="18" customHeight="1" x14ac:dyDescent="0.35">
      <c r="A77" s="963">
        <f t="shared" si="1"/>
        <v>72</v>
      </c>
      <c r="B77" s="964"/>
      <c r="C77" s="965"/>
      <c r="D77" s="966"/>
      <c r="E77" s="966"/>
      <c r="F77" s="967"/>
      <c r="G77" s="968"/>
      <c r="H77" s="969"/>
      <c r="I77" s="971"/>
    </row>
    <row r="78" spans="1:9" ht="18" customHeight="1" x14ac:dyDescent="0.35">
      <c r="A78" s="963">
        <f t="shared" si="1"/>
        <v>73</v>
      </c>
      <c r="B78" s="964"/>
      <c r="C78" s="965"/>
      <c r="D78" s="966"/>
      <c r="E78" s="966"/>
      <c r="F78" s="967"/>
      <c r="G78" s="968"/>
      <c r="H78" s="969"/>
      <c r="I78" s="971"/>
    </row>
    <row r="79" spans="1:9" ht="18" customHeight="1" x14ac:dyDescent="0.35">
      <c r="A79" s="963">
        <f t="shared" si="1"/>
        <v>74</v>
      </c>
      <c r="B79" s="964"/>
      <c r="C79" s="965"/>
      <c r="D79" s="966"/>
      <c r="E79" s="966"/>
      <c r="F79" s="967"/>
      <c r="G79" s="968"/>
      <c r="H79" s="969"/>
      <c r="I79" s="971"/>
    </row>
    <row r="80" spans="1:9" ht="18" customHeight="1" x14ac:dyDescent="0.35">
      <c r="A80" s="963">
        <f t="shared" si="1"/>
        <v>75</v>
      </c>
      <c r="B80" s="964"/>
      <c r="C80" s="965"/>
      <c r="D80" s="966"/>
      <c r="E80" s="966"/>
      <c r="F80" s="967"/>
      <c r="G80" s="968"/>
      <c r="H80" s="969"/>
      <c r="I80" s="971"/>
    </row>
    <row r="81" spans="1:9" ht="18" customHeight="1" x14ac:dyDescent="0.35">
      <c r="A81" s="963">
        <f t="shared" si="1"/>
        <v>76</v>
      </c>
      <c r="B81" s="964"/>
      <c r="C81" s="966"/>
      <c r="D81" s="966"/>
      <c r="E81" s="966"/>
      <c r="F81" s="967"/>
      <c r="G81" s="968"/>
      <c r="H81" s="969"/>
      <c r="I81" s="970"/>
    </row>
    <row r="82" spans="1:9" ht="18" customHeight="1" x14ac:dyDescent="0.35">
      <c r="A82" s="963">
        <f t="shared" si="1"/>
        <v>77</v>
      </c>
      <c r="B82" s="964"/>
      <c r="C82" s="965"/>
      <c r="D82" s="966"/>
      <c r="E82" s="966"/>
      <c r="F82" s="967"/>
      <c r="G82" s="968"/>
      <c r="H82" s="969"/>
      <c r="I82" s="971"/>
    </row>
    <row r="83" spans="1:9" ht="18" customHeight="1" x14ac:dyDescent="0.35">
      <c r="A83" s="963">
        <f t="shared" si="1"/>
        <v>78</v>
      </c>
      <c r="B83" s="964"/>
      <c r="C83" s="965"/>
      <c r="D83" s="966"/>
      <c r="E83" s="966"/>
      <c r="F83" s="967"/>
      <c r="G83" s="968"/>
      <c r="H83" s="969"/>
      <c r="I83" s="971"/>
    </row>
    <row r="84" spans="1:9" ht="18" customHeight="1" x14ac:dyDescent="0.35">
      <c r="A84" s="963">
        <f t="shared" si="1"/>
        <v>79</v>
      </c>
      <c r="B84" s="964"/>
      <c r="C84" s="966"/>
      <c r="D84" s="966"/>
      <c r="E84" s="966"/>
      <c r="F84" s="967"/>
      <c r="G84" s="968"/>
      <c r="H84" s="969"/>
      <c r="I84" s="970"/>
    </row>
    <row r="85" spans="1:9" ht="18" customHeight="1" x14ac:dyDescent="0.35">
      <c r="A85" s="963">
        <f t="shared" si="1"/>
        <v>80</v>
      </c>
      <c r="B85" s="964"/>
      <c r="C85" s="966"/>
      <c r="D85" s="966"/>
      <c r="E85" s="966"/>
      <c r="F85" s="967"/>
      <c r="G85" s="968"/>
      <c r="H85" s="969"/>
      <c r="I85" s="970"/>
    </row>
    <row r="86" spans="1:9" ht="18" customHeight="1" x14ac:dyDescent="0.35">
      <c r="A86" s="963">
        <f t="shared" si="1"/>
        <v>81</v>
      </c>
      <c r="B86" s="964"/>
      <c r="C86" s="966"/>
      <c r="D86" s="966"/>
      <c r="E86" s="966"/>
      <c r="F86" s="967"/>
      <c r="G86" s="968"/>
      <c r="H86" s="969"/>
      <c r="I86" s="971"/>
    </row>
    <row r="87" spans="1:9" ht="18" customHeight="1" x14ac:dyDescent="0.35">
      <c r="A87" s="963">
        <f t="shared" si="1"/>
        <v>82</v>
      </c>
      <c r="B87" s="964"/>
      <c r="C87" s="965"/>
      <c r="D87" s="966"/>
      <c r="E87" s="966"/>
      <c r="F87" s="967"/>
      <c r="G87" s="968"/>
      <c r="H87" s="969"/>
      <c r="I87" s="971"/>
    </row>
    <row r="88" spans="1:9" ht="18" customHeight="1" x14ac:dyDescent="0.35">
      <c r="A88" s="963">
        <f t="shared" si="1"/>
        <v>83</v>
      </c>
      <c r="B88" s="964"/>
      <c r="C88" s="965"/>
      <c r="D88" s="966"/>
      <c r="E88" s="966"/>
      <c r="F88" s="967"/>
      <c r="G88" s="968"/>
      <c r="H88" s="969"/>
      <c r="I88" s="971"/>
    </row>
    <row r="89" spans="1:9" ht="18" customHeight="1" x14ac:dyDescent="0.35">
      <c r="A89" s="963">
        <f t="shared" si="1"/>
        <v>84</v>
      </c>
      <c r="B89" s="964"/>
      <c r="C89" s="965"/>
      <c r="D89" s="966"/>
      <c r="E89" s="966"/>
      <c r="F89" s="967"/>
      <c r="G89" s="968"/>
      <c r="H89" s="969"/>
      <c r="I89" s="971"/>
    </row>
    <row r="90" spans="1:9" ht="18" customHeight="1" x14ac:dyDescent="0.35">
      <c r="A90" s="963">
        <f t="shared" si="1"/>
        <v>85</v>
      </c>
      <c r="B90" s="964"/>
      <c r="C90" s="965"/>
      <c r="D90" s="966"/>
      <c r="E90" s="966"/>
      <c r="F90" s="967"/>
      <c r="G90" s="968"/>
      <c r="H90" s="969"/>
      <c r="I90" s="971"/>
    </row>
    <row r="91" spans="1:9" ht="18" customHeight="1" x14ac:dyDescent="0.35">
      <c r="A91" s="963">
        <f t="shared" si="1"/>
        <v>86</v>
      </c>
      <c r="B91" s="964"/>
      <c r="C91" s="966"/>
      <c r="D91" s="966"/>
      <c r="E91" s="966"/>
      <c r="F91" s="967"/>
      <c r="G91" s="968"/>
      <c r="H91" s="969"/>
      <c r="I91" s="970"/>
    </row>
    <row r="92" spans="1:9" ht="18" customHeight="1" x14ac:dyDescent="0.35">
      <c r="A92" s="963">
        <f t="shared" si="1"/>
        <v>87</v>
      </c>
      <c r="B92" s="964"/>
      <c r="C92" s="965"/>
      <c r="D92" s="966"/>
      <c r="E92" s="966"/>
      <c r="F92" s="967"/>
      <c r="G92" s="968"/>
      <c r="H92" s="969"/>
      <c r="I92" s="971"/>
    </row>
    <row r="93" spans="1:9" ht="18" customHeight="1" x14ac:dyDescent="0.35">
      <c r="A93" s="963">
        <f t="shared" si="1"/>
        <v>88</v>
      </c>
      <c r="B93" s="964"/>
      <c r="C93" s="965"/>
      <c r="D93" s="966"/>
      <c r="E93" s="966"/>
      <c r="F93" s="967"/>
      <c r="G93" s="968"/>
      <c r="H93" s="969"/>
      <c r="I93" s="971"/>
    </row>
    <row r="94" spans="1:9" ht="18" customHeight="1" x14ac:dyDescent="0.35">
      <c r="A94" s="963">
        <f t="shared" si="1"/>
        <v>89</v>
      </c>
      <c r="B94" s="964"/>
      <c r="C94" s="966"/>
      <c r="D94" s="966"/>
      <c r="E94" s="966"/>
      <c r="F94" s="967"/>
      <c r="G94" s="968"/>
      <c r="H94" s="969"/>
      <c r="I94" s="970"/>
    </row>
    <row r="95" spans="1:9" ht="18" customHeight="1" x14ac:dyDescent="0.35">
      <c r="A95" s="963">
        <f t="shared" si="1"/>
        <v>90</v>
      </c>
      <c r="B95" s="964"/>
      <c r="C95" s="966"/>
      <c r="D95" s="966"/>
      <c r="E95" s="966"/>
      <c r="F95" s="967"/>
      <c r="G95" s="968"/>
      <c r="H95" s="969"/>
      <c r="I95" s="970"/>
    </row>
    <row r="96" spans="1:9" ht="18" customHeight="1" x14ac:dyDescent="0.35">
      <c r="A96" s="963">
        <f t="shared" si="1"/>
        <v>91</v>
      </c>
      <c r="B96" s="964"/>
      <c r="C96" s="966"/>
      <c r="D96" s="966"/>
      <c r="E96" s="966"/>
      <c r="F96" s="967"/>
      <c r="G96" s="968"/>
      <c r="H96" s="969"/>
      <c r="I96" s="971"/>
    </row>
    <row r="97" spans="1:9" ht="18" customHeight="1" x14ac:dyDescent="0.35">
      <c r="A97" s="963">
        <f t="shared" si="1"/>
        <v>92</v>
      </c>
      <c r="B97" s="964"/>
      <c r="C97" s="965"/>
      <c r="D97" s="966"/>
      <c r="E97" s="966"/>
      <c r="F97" s="967"/>
      <c r="G97" s="968"/>
      <c r="H97" s="969"/>
      <c r="I97" s="971"/>
    </row>
    <row r="98" spans="1:9" ht="18" customHeight="1" x14ac:dyDescent="0.35">
      <c r="A98" s="963">
        <f t="shared" si="1"/>
        <v>93</v>
      </c>
      <c r="B98" s="964"/>
      <c r="C98" s="965"/>
      <c r="D98" s="966"/>
      <c r="E98" s="966"/>
      <c r="F98" s="967"/>
      <c r="G98" s="968"/>
      <c r="H98" s="969"/>
      <c r="I98" s="971"/>
    </row>
    <row r="99" spans="1:9" ht="18" customHeight="1" x14ac:dyDescent="0.35">
      <c r="A99" s="963">
        <f t="shared" si="1"/>
        <v>94</v>
      </c>
      <c r="B99" s="964"/>
      <c r="C99" s="965"/>
      <c r="D99" s="966"/>
      <c r="E99" s="966"/>
      <c r="F99" s="967"/>
      <c r="G99" s="968"/>
      <c r="H99" s="969"/>
      <c r="I99" s="971"/>
    </row>
    <row r="100" spans="1:9" ht="18" customHeight="1" x14ac:dyDescent="0.35">
      <c r="A100" s="963">
        <f t="shared" si="1"/>
        <v>95</v>
      </c>
      <c r="B100" s="964"/>
      <c r="C100" s="965"/>
      <c r="D100" s="966"/>
      <c r="E100" s="966"/>
      <c r="F100" s="967"/>
      <c r="G100" s="968"/>
      <c r="H100" s="969"/>
      <c r="I100" s="971"/>
    </row>
    <row r="101" spans="1:9" ht="18" customHeight="1" x14ac:dyDescent="0.35">
      <c r="A101" s="963">
        <f t="shared" si="1"/>
        <v>96</v>
      </c>
      <c r="B101" s="964"/>
      <c r="C101" s="965"/>
      <c r="D101" s="966"/>
      <c r="E101" s="966"/>
      <c r="F101" s="967"/>
      <c r="G101" s="968"/>
      <c r="H101" s="969"/>
      <c r="I101" s="971"/>
    </row>
    <row r="102" spans="1:9" ht="18" customHeight="1" x14ac:dyDescent="0.35">
      <c r="A102" s="963">
        <f t="shared" si="1"/>
        <v>97</v>
      </c>
      <c r="B102" s="964"/>
      <c r="C102" s="966"/>
      <c r="D102" s="966"/>
      <c r="E102" s="966"/>
      <c r="F102" s="967"/>
      <c r="G102" s="968"/>
      <c r="H102" s="969"/>
      <c r="I102" s="970"/>
    </row>
    <row r="103" spans="1:9" ht="18" customHeight="1" x14ac:dyDescent="0.35">
      <c r="A103" s="963">
        <f t="shared" si="1"/>
        <v>98</v>
      </c>
      <c r="B103" s="964"/>
      <c r="C103" s="966"/>
      <c r="D103" s="966"/>
      <c r="E103" s="966"/>
      <c r="F103" s="967"/>
      <c r="G103" s="968"/>
      <c r="H103" s="969"/>
      <c r="I103" s="970"/>
    </row>
    <row r="104" spans="1:9" ht="18" customHeight="1" x14ac:dyDescent="0.35">
      <c r="A104" s="963">
        <f t="shared" si="1"/>
        <v>99</v>
      </c>
      <c r="B104" s="964"/>
      <c r="C104" s="966"/>
      <c r="D104" s="966"/>
      <c r="E104" s="966"/>
      <c r="F104" s="967"/>
      <c r="G104" s="968"/>
      <c r="H104" s="969"/>
      <c r="I104" s="971"/>
    </row>
    <row r="105" spans="1:9" ht="18" customHeight="1" x14ac:dyDescent="0.35">
      <c r="A105" s="963">
        <f t="shared" si="1"/>
        <v>100</v>
      </c>
      <c r="B105" s="964"/>
      <c r="C105" s="965"/>
      <c r="D105" s="966"/>
      <c r="E105" s="966"/>
      <c r="F105" s="967"/>
      <c r="G105" s="968"/>
      <c r="H105" s="969"/>
      <c r="I105" s="971"/>
    </row>
    <row r="106" spans="1:9" ht="18" customHeight="1" x14ac:dyDescent="0.35">
      <c r="A106" s="963">
        <f t="shared" si="1"/>
        <v>101</v>
      </c>
      <c r="B106" s="964"/>
      <c r="C106" s="965"/>
      <c r="D106" s="966"/>
      <c r="E106" s="966"/>
      <c r="F106" s="967"/>
      <c r="G106" s="968"/>
      <c r="H106" s="969"/>
      <c r="I106" s="971"/>
    </row>
    <row r="107" spans="1:9" ht="18" customHeight="1" x14ac:dyDescent="0.35">
      <c r="A107" s="963">
        <f t="shared" si="1"/>
        <v>102</v>
      </c>
      <c r="B107" s="964"/>
      <c r="C107" s="965"/>
      <c r="D107" s="966"/>
      <c r="E107" s="966"/>
      <c r="F107" s="967"/>
      <c r="G107" s="968"/>
      <c r="H107" s="969"/>
      <c r="I107" s="971"/>
    </row>
    <row r="108" spans="1:9" ht="18" customHeight="1" x14ac:dyDescent="0.35">
      <c r="A108" s="963">
        <f t="shared" si="1"/>
        <v>103</v>
      </c>
      <c r="B108" s="964"/>
      <c r="C108" s="966"/>
      <c r="D108" s="966"/>
      <c r="E108" s="966"/>
      <c r="F108" s="967"/>
      <c r="G108" s="968"/>
      <c r="H108" s="969"/>
      <c r="I108" s="971"/>
    </row>
    <row r="109" spans="1:9" ht="18" customHeight="1" x14ac:dyDescent="0.35">
      <c r="A109" s="963">
        <f t="shared" si="1"/>
        <v>104</v>
      </c>
      <c r="B109" s="964"/>
      <c r="C109" s="966"/>
      <c r="D109" s="966"/>
      <c r="E109" s="966"/>
      <c r="F109" s="967"/>
      <c r="G109" s="968"/>
      <c r="H109" s="969"/>
      <c r="I109" s="970"/>
    </row>
    <row r="110" spans="1:9" ht="18" customHeight="1" x14ac:dyDescent="0.35">
      <c r="A110" s="963">
        <f t="shared" si="1"/>
        <v>105</v>
      </c>
      <c r="B110" s="964"/>
      <c r="C110" s="966"/>
      <c r="D110" s="966"/>
      <c r="E110" s="966"/>
      <c r="F110" s="967"/>
      <c r="G110" s="968"/>
      <c r="H110" s="969"/>
      <c r="I110" s="970"/>
    </row>
    <row r="111" spans="1:9" ht="18" customHeight="1" x14ac:dyDescent="0.35">
      <c r="A111" s="963">
        <f t="shared" si="1"/>
        <v>106</v>
      </c>
      <c r="B111" s="964"/>
      <c r="C111" s="966"/>
      <c r="D111" s="966"/>
      <c r="E111" s="966"/>
      <c r="F111" s="967"/>
      <c r="G111" s="968"/>
      <c r="H111" s="969"/>
      <c r="I111" s="971"/>
    </row>
    <row r="112" spans="1:9" ht="18" customHeight="1" x14ac:dyDescent="0.35">
      <c r="A112" s="963"/>
      <c r="B112" s="964"/>
      <c r="C112" s="966"/>
      <c r="D112" s="966"/>
      <c r="E112" s="966"/>
      <c r="F112" s="967"/>
      <c r="G112" s="968"/>
      <c r="H112" s="969"/>
      <c r="I112" s="970"/>
    </row>
    <row r="113" spans="1:9" ht="18" customHeight="1" x14ac:dyDescent="0.35">
      <c r="A113" s="972"/>
      <c r="B113" s="973"/>
      <c r="C113" s="974"/>
      <c r="D113" s="974"/>
      <c r="E113" s="974"/>
      <c r="F113" s="975"/>
      <c r="G113" s="976"/>
      <c r="H113" s="977"/>
      <c r="I113" s="978"/>
    </row>
    <row r="114" spans="1:9" x14ac:dyDescent="0.35">
      <c r="G114" s="979" t="s">
        <v>232</v>
      </c>
      <c r="H114" s="980">
        <f>SUM(H6:H113)</f>
        <v>0</v>
      </c>
      <c r="I114" s="980">
        <f>SUM(I6:I113)</f>
        <v>0</v>
      </c>
    </row>
    <row r="115" spans="1:9" x14ac:dyDescent="0.35">
      <c r="G115" s="979" t="s">
        <v>1030</v>
      </c>
      <c r="H115" s="980"/>
    </row>
    <row r="116" spans="1:9" x14ac:dyDescent="0.35">
      <c r="G116" s="981" t="s">
        <v>993</v>
      </c>
      <c r="H116" s="982">
        <f>H115-H114</f>
        <v>0</v>
      </c>
    </row>
  </sheetData>
  <autoFilter ref="A1:I120" xr:uid="{E7F56475-D73C-4810-97F9-651C3A15AA1C}"/>
  <mergeCells count="10">
    <mergeCell ref="A2:I2"/>
    <mergeCell ref="A3:A4"/>
    <mergeCell ref="B3:B4"/>
    <mergeCell ref="C3:C4"/>
    <mergeCell ref="D3:D4"/>
    <mergeCell ref="E3:E4"/>
    <mergeCell ref="F3:F4"/>
    <mergeCell ref="G3:G4"/>
    <mergeCell ref="H3:H4"/>
    <mergeCell ref="I3:I4"/>
  </mergeCells>
  <pageMargins left="0.23622047244094491" right="0.23622047244094491" top="0.74803149606299213" bottom="0.74803149606299213" header="0.31496062992125984" footer="0.31496062992125984"/>
  <pageSetup paperSize="9" scale="87"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3BE7A-CAAA-4160-995D-8341BBD252AB}">
  <sheetPr>
    <tabColor rgb="FF92D050"/>
    <pageSetUpPr fitToPage="1"/>
  </sheetPr>
  <dimension ref="D1:S34"/>
  <sheetViews>
    <sheetView showGridLines="0" view="pageBreakPreview" zoomScale="110" zoomScaleNormal="100" zoomScaleSheetLayoutView="110" workbookViewId="0">
      <selection activeCell="AF32" sqref="AF32"/>
    </sheetView>
  </sheetViews>
  <sheetFormatPr baseColWidth="10" defaultRowHeight="13.8" x14ac:dyDescent="0.25"/>
  <cols>
    <col min="1" max="1" width="1.88671875" style="79" customWidth="1"/>
    <col min="2" max="2" width="9.44140625" style="79" customWidth="1"/>
    <col min="3" max="3" width="8.44140625" style="79" customWidth="1"/>
    <col min="4" max="4" width="8.5546875" style="79" customWidth="1"/>
    <col min="5" max="5" width="8.21875" style="79" customWidth="1"/>
    <col min="6" max="7" width="4.6640625" style="79" customWidth="1"/>
    <col min="8" max="8" width="7.21875" style="79" customWidth="1"/>
    <col min="9" max="9" width="7.88671875" style="79" customWidth="1"/>
    <col min="10" max="10" width="4.6640625" style="79" customWidth="1"/>
    <col min="11" max="11" width="8.21875" style="79" customWidth="1"/>
    <col min="12" max="12" width="9.33203125" style="79" customWidth="1"/>
    <col min="13" max="13" width="7.21875" style="79" customWidth="1"/>
    <col min="14" max="15" width="8.6640625" style="79" customWidth="1"/>
    <col min="16" max="16" width="4.6640625" style="79" customWidth="1"/>
    <col min="17" max="17" width="7.44140625" style="79" customWidth="1"/>
    <col min="18" max="19" width="4.6640625" style="79" customWidth="1"/>
    <col min="20" max="20" width="7" style="79" customWidth="1"/>
    <col min="21" max="21" width="8.109375" style="79" customWidth="1"/>
    <col min="22" max="22" width="8" style="79" customWidth="1"/>
    <col min="23" max="23" width="7.109375" style="79" customWidth="1"/>
    <col min="24" max="24" width="6.6640625" style="79" customWidth="1"/>
    <col min="25" max="25" width="4.6640625" style="79" customWidth="1"/>
    <col min="26" max="26" width="7.77734375" style="79" customWidth="1"/>
    <col min="27" max="27" width="8.21875" style="79" customWidth="1"/>
    <col min="28" max="31" width="4.6640625" style="79" customWidth="1"/>
    <col min="32" max="32" width="11.5546875" style="79"/>
    <col min="33" max="33" width="8.44140625" style="79" customWidth="1"/>
    <col min="34" max="34" width="5.33203125" style="79" customWidth="1"/>
    <col min="35" max="36" width="5.21875" style="79" customWidth="1"/>
    <col min="37" max="37" width="6.33203125" style="79" customWidth="1"/>
    <col min="38" max="38" width="11.5546875" style="79"/>
    <col min="39" max="39" width="8.33203125" style="79" customWidth="1"/>
    <col min="40" max="40" width="3.109375" style="79" customWidth="1"/>
    <col min="41" max="41" width="5.21875" style="79" customWidth="1"/>
    <col min="42" max="42" width="7.33203125" style="79" customWidth="1"/>
    <col min="43" max="43" width="4.5546875" style="79" customWidth="1"/>
    <col min="44" max="16384" width="11.5546875" style="79"/>
  </cols>
  <sheetData>
    <row r="1" spans="4:19" x14ac:dyDescent="0.25">
      <c r="D1" s="1091" t="s">
        <v>321</v>
      </c>
      <c r="E1" s="1092"/>
      <c r="F1" s="1092"/>
      <c r="G1" s="1092"/>
      <c r="H1" s="1092"/>
      <c r="I1" s="1092"/>
      <c r="J1" s="1092"/>
      <c r="K1" s="1092"/>
      <c r="L1" s="1092"/>
      <c r="M1" s="1092"/>
      <c r="N1" s="1092"/>
      <c r="O1" s="1092"/>
      <c r="P1" s="1092"/>
      <c r="Q1" s="1092"/>
      <c r="R1" s="1092"/>
      <c r="S1" s="1093"/>
    </row>
    <row r="2" spans="4:19" ht="14.4" thickBot="1" x14ac:dyDescent="0.3">
      <c r="D2" s="1094"/>
      <c r="E2" s="1095"/>
      <c r="F2" s="1095"/>
      <c r="G2" s="1095"/>
      <c r="H2" s="1095"/>
      <c r="I2" s="1095"/>
      <c r="J2" s="1095"/>
      <c r="K2" s="1095"/>
      <c r="L2" s="1095"/>
      <c r="M2" s="1095"/>
      <c r="N2" s="1095"/>
      <c r="O2" s="1095"/>
      <c r="P2" s="1095"/>
      <c r="Q2" s="1095"/>
      <c r="R2" s="1095"/>
      <c r="S2" s="1096"/>
    </row>
    <row r="3" spans="4:19" ht="27" customHeight="1" x14ac:dyDescent="0.25">
      <c r="D3" s="1097" t="s">
        <v>322</v>
      </c>
      <c r="E3" s="80" t="s">
        <v>323</v>
      </c>
      <c r="F3" s="81"/>
      <c r="G3" s="82"/>
      <c r="H3" s="82"/>
      <c r="I3" s="82"/>
      <c r="J3" s="82"/>
      <c r="K3" s="82"/>
      <c r="L3" s="82"/>
      <c r="M3" s="83">
        <v>783</v>
      </c>
      <c r="N3" s="1051"/>
      <c r="O3" s="1051"/>
      <c r="P3" s="1051"/>
      <c r="Q3" s="1051"/>
      <c r="R3" s="1051"/>
      <c r="S3" s="84"/>
    </row>
    <row r="4" spans="4:19" ht="27" customHeight="1" x14ac:dyDescent="0.25">
      <c r="D4" s="1098"/>
      <c r="E4" s="1041" t="s">
        <v>324</v>
      </c>
      <c r="F4" s="1042"/>
      <c r="G4" s="1042"/>
      <c r="H4" s="1042"/>
      <c r="I4" s="1042"/>
      <c r="J4" s="1042"/>
      <c r="K4" s="1042"/>
      <c r="L4" s="1042"/>
      <c r="M4" s="85">
        <v>976</v>
      </c>
      <c r="N4" s="1054"/>
      <c r="O4" s="1054"/>
      <c r="P4" s="1054"/>
      <c r="Q4" s="1054"/>
      <c r="R4" s="1054"/>
      <c r="S4" s="86"/>
    </row>
    <row r="5" spans="4:19" ht="36.6" customHeight="1" x14ac:dyDescent="0.25">
      <c r="D5" s="1098"/>
      <c r="E5" s="1041" t="s">
        <v>325</v>
      </c>
      <c r="F5" s="1042"/>
      <c r="G5" s="1042"/>
      <c r="H5" s="1042"/>
      <c r="I5" s="1042"/>
      <c r="J5" s="1042"/>
      <c r="K5" s="1042"/>
      <c r="L5" s="1042"/>
      <c r="M5" s="85">
        <v>978</v>
      </c>
      <c r="N5" s="1054"/>
      <c r="O5" s="1054"/>
      <c r="P5" s="1054"/>
      <c r="Q5" s="1054"/>
      <c r="R5" s="1054"/>
      <c r="S5" s="86"/>
    </row>
    <row r="6" spans="4:19" ht="27" customHeight="1" x14ac:dyDescent="0.25">
      <c r="D6" s="1098"/>
      <c r="E6" s="87" t="s">
        <v>326</v>
      </c>
      <c r="F6" s="88"/>
      <c r="G6" s="89"/>
      <c r="H6" s="89"/>
      <c r="I6" s="89"/>
      <c r="J6" s="89"/>
      <c r="K6" s="89"/>
      <c r="L6" s="89"/>
      <c r="M6" s="85">
        <v>1020</v>
      </c>
      <c r="N6" s="1054"/>
      <c r="O6" s="1054"/>
      <c r="P6" s="1054"/>
      <c r="Q6" s="1054"/>
      <c r="R6" s="1054"/>
      <c r="S6" s="86"/>
    </row>
    <row r="7" spans="4:19" ht="27" customHeight="1" x14ac:dyDescent="0.25">
      <c r="D7" s="1098"/>
      <c r="E7" s="87" t="s">
        <v>327</v>
      </c>
      <c r="F7" s="88"/>
      <c r="G7" s="89"/>
      <c r="H7" s="89"/>
      <c r="I7" s="89"/>
      <c r="J7" s="89"/>
      <c r="K7" s="89"/>
      <c r="L7" s="89"/>
      <c r="M7" s="85">
        <v>1019</v>
      </c>
      <c r="N7" s="1054"/>
      <c r="O7" s="1054"/>
      <c r="P7" s="1054"/>
      <c r="Q7" s="1054"/>
      <c r="R7" s="1054"/>
      <c r="S7" s="86"/>
    </row>
    <row r="8" spans="4:19" ht="27" customHeight="1" thickBot="1" x14ac:dyDescent="0.3">
      <c r="D8" s="1099"/>
      <c r="E8" s="1100" t="s">
        <v>328</v>
      </c>
      <c r="F8" s="1101"/>
      <c r="G8" s="1101"/>
      <c r="H8" s="1101"/>
      <c r="I8" s="1101"/>
      <c r="J8" s="1101"/>
      <c r="K8" s="1101"/>
      <c r="L8" s="1101"/>
      <c r="M8" s="90">
        <v>974</v>
      </c>
      <c r="N8" s="1102"/>
      <c r="O8" s="1103"/>
      <c r="P8" s="1103"/>
      <c r="Q8" s="1103"/>
      <c r="R8" s="1104"/>
      <c r="S8" s="91"/>
    </row>
    <row r="9" spans="4:19" ht="27" customHeight="1" x14ac:dyDescent="0.25">
      <c r="D9" s="1074" t="s">
        <v>329</v>
      </c>
      <c r="E9" s="80" t="s">
        <v>330</v>
      </c>
      <c r="F9" s="92"/>
      <c r="G9" s="92"/>
      <c r="H9" s="92"/>
      <c r="I9" s="92"/>
      <c r="J9" s="92"/>
      <c r="K9" s="92"/>
      <c r="L9" s="92"/>
      <c r="M9" s="83">
        <v>122</v>
      </c>
      <c r="N9" s="1077">
        <f>'BCE 2020'!F35</f>
        <v>735284639.76800001</v>
      </c>
      <c r="O9" s="1078"/>
      <c r="P9" s="1078"/>
      <c r="Q9" s="1078"/>
      <c r="R9" s="1079"/>
      <c r="S9" s="93"/>
    </row>
    <row r="10" spans="4:19" ht="27" customHeight="1" x14ac:dyDescent="0.25">
      <c r="D10" s="1075"/>
      <c r="E10" s="94" t="s">
        <v>331</v>
      </c>
      <c r="F10" s="89"/>
      <c r="G10" s="89"/>
      <c r="H10" s="89"/>
      <c r="I10" s="89"/>
      <c r="J10" s="89"/>
      <c r="K10" s="89"/>
      <c r="L10" s="89"/>
      <c r="M10" s="85">
        <v>123</v>
      </c>
      <c r="N10" s="1080">
        <f>'BCE 2020'!G35</f>
        <v>294385856.01199996</v>
      </c>
      <c r="O10" s="1081"/>
      <c r="P10" s="1081"/>
      <c r="Q10" s="1081"/>
      <c r="R10" s="1082"/>
      <c r="S10" s="86"/>
    </row>
    <row r="11" spans="4:19" ht="27" customHeight="1" x14ac:dyDescent="0.25">
      <c r="D11" s="1075"/>
      <c r="E11" s="1083" t="s">
        <v>332</v>
      </c>
      <c r="F11" s="1084"/>
      <c r="G11" s="1084"/>
      <c r="H11" s="1084"/>
      <c r="I11" s="1084"/>
      <c r="J11" s="1084"/>
      <c r="K11" s="1084"/>
      <c r="L11" s="1085"/>
      <c r="M11" s="85">
        <v>101</v>
      </c>
      <c r="N11" s="1080"/>
      <c r="O11" s="1081"/>
      <c r="P11" s="1081"/>
      <c r="Q11" s="1081"/>
      <c r="R11" s="1082"/>
      <c r="S11" s="86"/>
    </row>
    <row r="12" spans="4:19" ht="27" customHeight="1" x14ac:dyDescent="0.25">
      <c r="D12" s="1075"/>
      <c r="E12" s="94" t="s">
        <v>333</v>
      </c>
      <c r="F12" s="95"/>
      <c r="G12" s="95"/>
      <c r="H12" s="95"/>
      <c r="I12" s="95"/>
      <c r="J12" s="95"/>
      <c r="K12" s="95"/>
      <c r="L12" s="95"/>
      <c r="M12" s="85">
        <v>102</v>
      </c>
      <c r="N12" s="1080"/>
      <c r="O12" s="1081"/>
      <c r="P12" s="1081"/>
      <c r="Q12" s="1081"/>
      <c r="R12" s="1082"/>
      <c r="S12" s="86"/>
    </row>
    <row r="13" spans="4:19" ht="27" customHeight="1" x14ac:dyDescent="0.25">
      <c r="D13" s="1075"/>
      <c r="E13" s="94" t="s">
        <v>334</v>
      </c>
      <c r="F13" s="89"/>
      <c r="G13" s="89"/>
      <c r="H13" s="89"/>
      <c r="I13" s="89"/>
      <c r="J13" s="89"/>
      <c r="K13" s="89"/>
      <c r="L13" s="89"/>
      <c r="M13" s="85">
        <v>784</v>
      </c>
      <c r="N13" s="1080">
        <f>'BCE 2020'!F7</f>
        <v>296139577.26800001</v>
      </c>
      <c r="O13" s="1081"/>
      <c r="P13" s="1081"/>
      <c r="Q13" s="1081"/>
      <c r="R13" s="1082"/>
      <c r="S13" s="86"/>
    </row>
    <row r="14" spans="4:19" ht="27" customHeight="1" x14ac:dyDescent="0.25">
      <c r="D14" s="1075"/>
      <c r="E14" s="87" t="s">
        <v>335</v>
      </c>
      <c r="F14" s="89"/>
      <c r="G14" s="89"/>
      <c r="H14" s="89"/>
      <c r="I14" s="89"/>
      <c r="J14" s="89"/>
      <c r="K14" s="89"/>
      <c r="L14" s="89"/>
      <c r="M14" s="85">
        <v>129</v>
      </c>
      <c r="N14" s="1080">
        <f>'BCE 2020'!F11</f>
        <v>38000000</v>
      </c>
      <c r="O14" s="1081"/>
      <c r="P14" s="1081"/>
      <c r="Q14" s="1081"/>
      <c r="R14" s="1082"/>
      <c r="S14" s="86"/>
    </row>
    <row r="15" spans="4:19" ht="27" customHeight="1" x14ac:dyDescent="0.25">
      <c r="D15" s="1075"/>
      <c r="E15" s="96" t="s">
        <v>336</v>
      </c>
      <c r="F15" s="97"/>
      <c r="G15" s="97"/>
      <c r="H15" s="97"/>
      <c r="I15" s="97"/>
      <c r="J15" s="97"/>
      <c r="K15" s="97"/>
      <c r="L15" s="97"/>
      <c r="M15" s="98">
        <v>648</v>
      </c>
      <c r="N15" s="1080"/>
      <c r="O15" s="1081"/>
      <c r="P15" s="1081"/>
      <c r="Q15" s="1081"/>
      <c r="R15" s="1082"/>
      <c r="S15" s="86"/>
    </row>
    <row r="16" spans="4:19" ht="27" customHeight="1" x14ac:dyDescent="0.25">
      <c r="D16" s="1075"/>
      <c r="E16" s="87" t="s">
        <v>337</v>
      </c>
      <c r="F16" s="88"/>
      <c r="G16" s="89"/>
      <c r="H16" s="89"/>
      <c r="I16" s="89"/>
      <c r="J16" s="89"/>
      <c r="K16" s="89"/>
      <c r="L16" s="89"/>
      <c r="M16" s="85">
        <v>647</v>
      </c>
      <c r="N16" s="1080">
        <f>'BCE 2020'!F9-'BCE 2020'!G10</f>
        <v>118320000</v>
      </c>
      <c r="O16" s="1081"/>
      <c r="P16" s="1081"/>
      <c r="Q16" s="1081"/>
      <c r="R16" s="1082"/>
      <c r="S16" s="86"/>
    </row>
    <row r="17" spans="4:19" ht="27" customHeight="1" x14ac:dyDescent="0.25">
      <c r="D17" s="1075"/>
      <c r="E17" s="87" t="s">
        <v>338</v>
      </c>
      <c r="F17" s="88"/>
      <c r="G17" s="89"/>
      <c r="H17" s="89"/>
      <c r="I17" s="89"/>
      <c r="J17" s="89"/>
      <c r="K17" s="89"/>
      <c r="L17" s="89"/>
      <c r="M17" s="85">
        <v>1003</v>
      </c>
      <c r="N17" s="1080"/>
      <c r="O17" s="1081"/>
      <c r="P17" s="1081"/>
      <c r="Q17" s="1081"/>
      <c r="R17" s="1082"/>
      <c r="S17" s="86"/>
    </row>
    <row r="18" spans="4:19" ht="27" customHeight="1" x14ac:dyDescent="0.25">
      <c r="D18" s="1075"/>
      <c r="E18" s="87" t="s">
        <v>339</v>
      </c>
      <c r="F18" s="88"/>
      <c r="G18" s="89"/>
      <c r="H18" s="89"/>
      <c r="I18" s="89"/>
      <c r="J18" s="89"/>
      <c r="K18" s="89"/>
      <c r="L18" s="89"/>
      <c r="M18" s="85">
        <v>1004</v>
      </c>
      <c r="N18" s="1080"/>
      <c r="O18" s="1081"/>
      <c r="P18" s="1081"/>
      <c r="Q18" s="1081"/>
      <c r="R18" s="1082"/>
      <c r="S18" s="86"/>
    </row>
    <row r="19" spans="4:19" ht="27" customHeight="1" thickBot="1" x14ac:dyDescent="0.3">
      <c r="D19" s="1076"/>
      <c r="E19" s="705" t="s">
        <v>340</v>
      </c>
      <c r="F19" s="706"/>
      <c r="G19" s="707"/>
      <c r="H19" s="707"/>
      <c r="I19" s="707"/>
      <c r="J19" s="707"/>
      <c r="K19" s="707"/>
      <c r="L19" s="707"/>
      <c r="M19" s="90">
        <v>843</v>
      </c>
      <c r="N19" s="1045">
        <f>'BCE 2020'!G22+'BCE 2020'!G23+'BCE 2020'!H36-'BCE 2020'!F14</f>
        <v>571542783.75600004</v>
      </c>
      <c r="O19" s="1045"/>
      <c r="P19" s="1045"/>
      <c r="Q19" s="1045"/>
      <c r="R19" s="1045"/>
      <c r="S19" s="91"/>
    </row>
    <row r="20" spans="4:19" ht="27" customHeight="1" x14ac:dyDescent="0.25">
      <c r="D20" s="1086" t="s">
        <v>341</v>
      </c>
      <c r="E20" s="1089" t="s">
        <v>342</v>
      </c>
      <c r="F20" s="1090"/>
      <c r="G20" s="1090"/>
      <c r="H20" s="1090"/>
      <c r="I20" s="1090"/>
      <c r="J20" s="1090"/>
      <c r="K20" s="1090"/>
      <c r="L20" s="1090"/>
      <c r="M20" s="83">
        <v>1005</v>
      </c>
      <c r="N20" s="1067"/>
      <c r="O20" s="1067"/>
      <c r="P20" s="1067"/>
      <c r="Q20" s="1067"/>
      <c r="R20" s="1067"/>
      <c r="S20" s="93"/>
    </row>
    <row r="21" spans="4:19" ht="27" customHeight="1" x14ac:dyDescent="0.3">
      <c r="D21" s="1087"/>
      <c r="E21" s="1068" t="s">
        <v>343</v>
      </c>
      <c r="F21" s="1069"/>
      <c r="G21" s="1069"/>
      <c r="H21" s="1069"/>
      <c r="I21" s="1069"/>
      <c r="J21" s="1069"/>
      <c r="K21" s="1069"/>
      <c r="L21" s="1070"/>
      <c r="M21" s="85">
        <v>975</v>
      </c>
      <c r="N21" s="1062"/>
      <c r="O21" s="1062"/>
      <c r="P21" s="1062"/>
      <c r="Q21" s="1062"/>
      <c r="R21" s="1062"/>
      <c r="S21" s="86"/>
    </row>
    <row r="22" spans="4:19" ht="27" customHeight="1" x14ac:dyDescent="0.25">
      <c r="D22" s="1087"/>
      <c r="E22" s="1068" t="s">
        <v>344</v>
      </c>
      <c r="F22" s="1071"/>
      <c r="G22" s="1071"/>
      <c r="H22" s="1071"/>
      <c r="I22" s="1071"/>
      <c r="J22" s="1071"/>
      <c r="K22" s="1071"/>
      <c r="L22" s="1072"/>
      <c r="M22" s="85">
        <v>1021</v>
      </c>
      <c r="N22" s="1062"/>
      <c r="O22" s="1062"/>
      <c r="P22" s="1062"/>
      <c r="Q22" s="1062"/>
      <c r="R22" s="1062"/>
      <c r="S22" s="86"/>
    </row>
    <row r="23" spans="4:19" ht="27" customHeight="1" x14ac:dyDescent="0.25">
      <c r="D23" s="1087"/>
      <c r="E23" s="1060" t="s">
        <v>345</v>
      </c>
      <c r="F23" s="1061"/>
      <c r="G23" s="1061"/>
      <c r="H23" s="1061"/>
      <c r="I23" s="1061"/>
      <c r="J23" s="1061"/>
      <c r="K23" s="1061"/>
      <c r="L23" s="1061"/>
      <c r="M23" s="85">
        <v>1191</v>
      </c>
      <c r="N23" s="1062"/>
      <c r="O23" s="1062"/>
      <c r="P23" s="1062"/>
      <c r="Q23" s="1062"/>
      <c r="R23" s="1062"/>
      <c r="S23" s="86"/>
    </row>
    <row r="24" spans="4:19" ht="27" customHeight="1" x14ac:dyDescent="0.25">
      <c r="D24" s="1087"/>
      <c r="E24" s="87" t="s">
        <v>173</v>
      </c>
      <c r="F24" s="89"/>
      <c r="G24" s="89"/>
      <c r="H24" s="89"/>
      <c r="I24" s="89"/>
      <c r="J24" s="89"/>
      <c r="K24" s="89"/>
      <c r="L24" s="89"/>
      <c r="M24" s="85">
        <v>1192</v>
      </c>
      <c r="N24" s="1062"/>
      <c r="O24" s="1062"/>
      <c r="P24" s="1062"/>
      <c r="Q24" s="1062"/>
      <c r="R24" s="1062"/>
      <c r="S24" s="86"/>
    </row>
    <row r="25" spans="4:19" ht="33.6" customHeight="1" x14ac:dyDescent="0.25">
      <c r="D25" s="1087"/>
      <c r="E25" s="1063" t="s">
        <v>346</v>
      </c>
      <c r="F25" s="1064"/>
      <c r="G25" s="1064"/>
      <c r="H25" s="1064"/>
      <c r="I25" s="1064"/>
      <c r="J25" s="1064"/>
      <c r="K25" s="1064"/>
      <c r="L25" s="1065"/>
      <c r="M25" s="771">
        <v>1193</v>
      </c>
      <c r="N25" s="1066"/>
      <c r="O25" s="1066"/>
      <c r="P25" s="1066"/>
      <c r="Q25" s="1066"/>
      <c r="R25" s="1066"/>
      <c r="S25" s="86"/>
    </row>
    <row r="26" spans="4:19" ht="40.200000000000003" customHeight="1" thickBot="1" x14ac:dyDescent="0.3">
      <c r="D26" s="1088"/>
      <c r="E26" s="1043" t="s">
        <v>347</v>
      </c>
      <c r="F26" s="1044"/>
      <c r="G26" s="1044"/>
      <c r="H26" s="1044"/>
      <c r="I26" s="1044"/>
      <c r="J26" s="1044"/>
      <c r="K26" s="1044"/>
      <c r="L26" s="1044"/>
      <c r="M26" s="90">
        <v>1194</v>
      </c>
      <c r="N26" s="1045"/>
      <c r="O26" s="1045"/>
      <c r="P26" s="1045"/>
      <c r="Q26" s="1045"/>
      <c r="R26" s="1045"/>
      <c r="S26" s="91"/>
    </row>
    <row r="27" spans="4:19" ht="27" customHeight="1" x14ac:dyDescent="0.25">
      <c r="D27" s="1046" t="s">
        <v>348</v>
      </c>
      <c r="E27" s="1049" t="s">
        <v>349</v>
      </c>
      <c r="F27" s="1050"/>
      <c r="G27" s="1050"/>
      <c r="H27" s="1050"/>
      <c r="I27" s="1050"/>
      <c r="J27" s="1050"/>
      <c r="K27" s="1050"/>
      <c r="L27" s="1050"/>
      <c r="M27" s="83">
        <v>1195</v>
      </c>
      <c r="N27" s="1051"/>
      <c r="O27" s="1051"/>
      <c r="P27" s="1051"/>
      <c r="Q27" s="1051"/>
      <c r="R27" s="1051"/>
      <c r="S27" s="84"/>
    </row>
    <row r="28" spans="4:19" ht="27" customHeight="1" x14ac:dyDescent="0.25">
      <c r="D28" s="1047"/>
      <c r="E28" s="1052" t="s">
        <v>350</v>
      </c>
      <c r="F28" s="1053"/>
      <c r="G28" s="1053"/>
      <c r="H28" s="1053"/>
      <c r="I28" s="1053"/>
      <c r="J28" s="1053"/>
      <c r="K28" s="1053"/>
      <c r="L28" s="1053"/>
      <c r="M28" s="85">
        <v>1691</v>
      </c>
      <c r="N28" s="1054"/>
      <c r="O28" s="1054"/>
      <c r="P28" s="1054"/>
      <c r="Q28" s="1054"/>
      <c r="R28" s="1054"/>
      <c r="S28" s="99"/>
    </row>
    <row r="29" spans="4:19" ht="27" customHeight="1" x14ac:dyDescent="0.25">
      <c r="D29" s="1047"/>
      <c r="E29" s="1052" t="s">
        <v>351</v>
      </c>
      <c r="F29" s="1053"/>
      <c r="G29" s="1053"/>
      <c r="H29" s="1053"/>
      <c r="I29" s="1053"/>
      <c r="J29" s="1053"/>
      <c r="K29" s="1053"/>
      <c r="L29" s="1055"/>
      <c r="M29" s="85">
        <v>1196</v>
      </c>
      <c r="N29" s="1054"/>
      <c r="O29" s="1054"/>
      <c r="P29" s="1054"/>
      <c r="Q29" s="1054"/>
      <c r="R29" s="1054"/>
      <c r="S29" s="99"/>
    </row>
    <row r="30" spans="4:19" ht="27" customHeight="1" x14ac:dyDescent="0.25">
      <c r="D30" s="1047"/>
      <c r="E30" s="1052" t="s">
        <v>352</v>
      </c>
      <c r="F30" s="1053"/>
      <c r="G30" s="1053"/>
      <c r="H30" s="1053"/>
      <c r="I30" s="1053"/>
      <c r="J30" s="1053"/>
      <c r="K30" s="1053"/>
      <c r="L30" s="1055"/>
      <c r="M30" s="85">
        <v>1197</v>
      </c>
      <c r="N30" s="1054"/>
      <c r="O30" s="1054"/>
      <c r="P30" s="1054"/>
      <c r="Q30" s="1054"/>
      <c r="R30" s="1054"/>
      <c r="S30" s="99"/>
    </row>
    <row r="31" spans="4:19" ht="37.200000000000003" customHeight="1" x14ac:dyDescent="0.25">
      <c r="D31" s="1047"/>
      <c r="E31" s="1041" t="s">
        <v>353</v>
      </c>
      <c r="F31" s="1042"/>
      <c r="G31" s="1042"/>
      <c r="H31" s="1042"/>
      <c r="I31" s="1042"/>
      <c r="J31" s="1042"/>
      <c r="K31" s="1042"/>
      <c r="L31" s="1042"/>
      <c r="M31" s="85">
        <v>1137</v>
      </c>
      <c r="N31" s="1054"/>
      <c r="O31" s="1054"/>
      <c r="P31" s="1054"/>
      <c r="Q31" s="1054"/>
      <c r="R31" s="1054"/>
      <c r="S31" s="99"/>
    </row>
    <row r="32" spans="4:19" ht="27" customHeight="1" x14ac:dyDescent="0.25">
      <c r="D32" s="1047"/>
      <c r="E32" s="1058" t="s">
        <v>354</v>
      </c>
      <c r="F32" s="1059"/>
      <c r="G32" s="1059"/>
      <c r="H32" s="1059"/>
      <c r="I32" s="1059"/>
      <c r="J32" s="1059"/>
      <c r="K32" s="1059"/>
      <c r="L32" s="1059"/>
      <c r="M32" s="98">
        <v>238</v>
      </c>
      <c r="N32" s="1054"/>
      <c r="O32" s="1054"/>
      <c r="P32" s="1054"/>
      <c r="Q32" s="1054"/>
      <c r="R32" s="1054"/>
      <c r="S32" s="99"/>
    </row>
    <row r="33" spans="4:19" ht="27" customHeight="1" x14ac:dyDescent="0.25">
      <c r="D33" s="1047"/>
      <c r="E33" s="1041" t="s">
        <v>355</v>
      </c>
      <c r="F33" s="1042"/>
      <c r="G33" s="1042"/>
      <c r="H33" s="1042"/>
      <c r="I33" s="1042"/>
      <c r="J33" s="1042"/>
      <c r="K33" s="1042"/>
      <c r="L33" s="1042"/>
      <c r="M33" s="85">
        <v>859</v>
      </c>
      <c r="N33" s="1054"/>
      <c r="O33" s="1054"/>
      <c r="P33" s="1054"/>
      <c r="Q33" s="1054"/>
      <c r="R33" s="1073"/>
      <c r="S33" s="100"/>
    </row>
    <row r="34" spans="4:19" ht="27" customHeight="1" thickBot="1" x14ac:dyDescent="0.3">
      <c r="D34" s="1048"/>
      <c r="E34" s="1043" t="s">
        <v>356</v>
      </c>
      <c r="F34" s="1044"/>
      <c r="G34" s="1044"/>
      <c r="H34" s="1044"/>
      <c r="I34" s="1044"/>
      <c r="J34" s="1044"/>
      <c r="K34" s="1044"/>
      <c r="L34" s="1044"/>
      <c r="M34" s="90">
        <v>1586</v>
      </c>
      <c r="N34" s="1056"/>
      <c r="O34" s="1056"/>
      <c r="P34" s="1056"/>
      <c r="Q34" s="1056"/>
      <c r="R34" s="1057"/>
      <c r="S34" s="101"/>
    </row>
  </sheetData>
  <mergeCells count="55">
    <mergeCell ref="D1:S2"/>
    <mergeCell ref="D3:D8"/>
    <mergeCell ref="N3:R3"/>
    <mergeCell ref="E4:L4"/>
    <mergeCell ref="N4:R4"/>
    <mergeCell ref="E5:L5"/>
    <mergeCell ref="N5:R5"/>
    <mergeCell ref="N6:R6"/>
    <mergeCell ref="N7:R7"/>
    <mergeCell ref="E8:L8"/>
    <mergeCell ref="N8:R8"/>
    <mergeCell ref="N33:R33"/>
    <mergeCell ref="D9:D19"/>
    <mergeCell ref="N9:R9"/>
    <mergeCell ref="N10:R10"/>
    <mergeCell ref="E11:L11"/>
    <mergeCell ref="N11:R11"/>
    <mergeCell ref="N12:R12"/>
    <mergeCell ref="N13:R13"/>
    <mergeCell ref="N14:R14"/>
    <mergeCell ref="N15:R15"/>
    <mergeCell ref="N16:R16"/>
    <mergeCell ref="N17:R17"/>
    <mergeCell ref="N18:R18"/>
    <mergeCell ref="N19:R19"/>
    <mergeCell ref="D20:D26"/>
    <mergeCell ref="E20:L20"/>
    <mergeCell ref="N20:R20"/>
    <mergeCell ref="E21:L21"/>
    <mergeCell ref="N21:R21"/>
    <mergeCell ref="E22:L22"/>
    <mergeCell ref="N22:R22"/>
    <mergeCell ref="E32:L32"/>
    <mergeCell ref="E23:L23"/>
    <mergeCell ref="N23:R23"/>
    <mergeCell ref="N24:R24"/>
    <mergeCell ref="E25:L25"/>
    <mergeCell ref="N25:R25"/>
    <mergeCell ref="N32:R32"/>
    <mergeCell ref="E33:L33"/>
    <mergeCell ref="E26:L26"/>
    <mergeCell ref="N26:R26"/>
    <mergeCell ref="D27:D34"/>
    <mergeCell ref="E27:L27"/>
    <mergeCell ref="N27:R27"/>
    <mergeCell ref="E28:L28"/>
    <mergeCell ref="N28:R28"/>
    <mergeCell ref="E29:L29"/>
    <mergeCell ref="N29:R29"/>
    <mergeCell ref="E30:L30"/>
    <mergeCell ref="E34:L34"/>
    <mergeCell ref="N34:R34"/>
    <mergeCell ref="N30:R30"/>
    <mergeCell ref="E31:L31"/>
    <mergeCell ref="N31:R31"/>
  </mergeCells>
  <pageMargins left="0.23622047244094491" right="0.23622047244094491" top="0.74803149606299213" bottom="0.74803149606299213" header="0.31496062992125984" footer="0.31496062992125984"/>
  <pageSetup scale="72" orientation="portrait" verticalDpi="0" r:id="rId1"/>
  <headerFooter>
    <oddFooter>&amp;L&amp;"Verdana,Negrita"&amp;12&amp;K09-024www.aulatributaria.cl&amp;R&amp;"Verdana,Negrita"&amp;12&amp;K09-024Adaptado por : Carolina Silva Correa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67577C-9234-4449-9378-CA274F9F1D46}">
  <sheetPr>
    <tabColor theme="9"/>
    <pageSetUpPr fitToPage="1"/>
  </sheetPr>
  <dimension ref="A2:I56"/>
  <sheetViews>
    <sheetView view="pageBreakPreview" zoomScale="90" zoomScaleNormal="80" zoomScaleSheetLayoutView="90" workbookViewId="0">
      <selection activeCell="C18" sqref="C18"/>
    </sheetView>
  </sheetViews>
  <sheetFormatPr baseColWidth="10" defaultColWidth="11.5546875" defaultRowHeight="20.399999999999999" x14ac:dyDescent="0.35"/>
  <cols>
    <col min="1" max="1" width="42.109375" style="29" customWidth="1"/>
    <col min="2" max="2" width="32.44140625" style="29" customWidth="1"/>
    <col min="3" max="3" width="37.33203125" style="29" customWidth="1"/>
    <col min="4" max="4" width="12.21875" style="29" customWidth="1"/>
    <col min="5" max="5" width="22.5546875" style="30" customWidth="1"/>
    <col min="6" max="6" width="16.33203125" style="29" customWidth="1"/>
    <col min="7" max="7" width="20.88671875" style="29" customWidth="1"/>
    <col min="8" max="8" width="17.21875" style="29" bestFit="1" customWidth="1"/>
    <col min="9" max="16384" width="11.5546875" style="29"/>
  </cols>
  <sheetData>
    <row r="2" spans="1:8" ht="22.8" x14ac:dyDescent="0.35">
      <c r="A2" s="1003" t="s">
        <v>184</v>
      </c>
      <c r="B2" s="1003"/>
      <c r="C2" s="1105"/>
      <c r="D2" s="1105"/>
      <c r="E2" s="1105"/>
    </row>
    <row r="3" spans="1:8" ht="22.8" x14ac:dyDescent="0.35">
      <c r="A3" s="1003" t="s">
        <v>1032</v>
      </c>
      <c r="B3" s="1003"/>
      <c r="C3" s="1105"/>
      <c r="D3" s="1105"/>
      <c r="E3" s="1105"/>
    </row>
    <row r="4" spans="1:8" x14ac:dyDescent="0.35">
      <c r="A4" s="54" t="s">
        <v>138</v>
      </c>
      <c r="B4" s="1005">
        <v>44196</v>
      </c>
      <c r="C4" s="1106"/>
      <c r="D4" s="55"/>
    </row>
    <row r="6" spans="1:8" x14ac:dyDescent="0.35">
      <c r="F6" s="26"/>
    </row>
    <row r="7" spans="1:8" x14ac:dyDescent="0.35">
      <c r="A7" s="29" t="s">
        <v>100</v>
      </c>
      <c r="E7" s="30">
        <f>'BCE 2020'!H36</f>
        <v>440898783.75600004</v>
      </c>
    </row>
    <row r="9" spans="1:8" ht="26.4" customHeight="1" x14ac:dyDescent="0.35">
      <c r="A9" s="26" t="s">
        <v>185</v>
      </c>
      <c r="B9" s="26"/>
    </row>
    <row r="10" spans="1:8" ht="21" x14ac:dyDescent="0.4">
      <c r="A10" s="27" t="str">
        <f>'BCE 2020'!A29</f>
        <v>MULTA FISCAL</v>
      </c>
      <c r="B10" s="27" t="s">
        <v>297</v>
      </c>
      <c r="C10" s="27"/>
      <c r="D10" s="43"/>
      <c r="E10" s="56">
        <f>'BCE 2020'!H29</f>
        <v>600000</v>
      </c>
    </row>
    <row r="11" spans="1:8" ht="23.4" customHeight="1" x14ac:dyDescent="0.4">
      <c r="A11" s="27" t="str">
        <f>'BCE 2020'!A33</f>
        <v>REAJUSTE ART. 72</v>
      </c>
      <c r="B11" s="27" t="s">
        <v>297</v>
      </c>
      <c r="C11" s="27"/>
      <c r="D11" s="43"/>
      <c r="E11" s="56">
        <f>'BCE 2020'!H33</f>
        <v>432066.6</v>
      </c>
    </row>
    <row r="12" spans="1:8" ht="21" x14ac:dyDescent="0.4">
      <c r="A12" s="27" t="str">
        <f>'BCE 2020'!A34</f>
        <v>IMPUESTO DE PRIMERA</v>
      </c>
      <c r="B12" s="27" t="s">
        <v>297</v>
      </c>
      <c r="C12" s="27"/>
      <c r="D12" s="43"/>
      <c r="E12" s="56">
        <f>'BCE 2020'!H34</f>
        <v>52804440</v>
      </c>
      <c r="F12" s="64"/>
      <c r="H12" s="64"/>
    </row>
    <row r="13" spans="1:8" ht="21" x14ac:dyDescent="0.4">
      <c r="A13" s="27" t="str">
        <f>'BCE 2020'!A32</f>
        <v>DEPRECIACION</v>
      </c>
      <c r="B13" s="27"/>
      <c r="C13" s="27"/>
      <c r="D13" s="43"/>
      <c r="E13" s="56">
        <f>'BCE 2020'!H32</f>
        <v>14290000</v>
      </c>
    </row>
    <row r="14" spans="1:8" ht="21" x14ac:dyDescent="0.4">
      <c r="A14" s="27" t="str">
        <f>'BCE 2020'!A25</f>
        <v>COSTO DE VENTAS</v>
      </c>
      <c r="B14" s="27"/>
      <c r="C14" s="27"/>
      <c r="D14" s="43"/>
      <c r="E14" s="56">
        <f>'BCE 2020'!H25</f>
        <v>22000000</v>
      </c>
    </row>
    <row r="15" spans="1:8" ht="21" x14ac:dyDescent="0.4">
      <c r="A15" s="27" t="str">
        <f>'BCE 2020'!A26</f>
        <v>GASTOS DEL GIRO</v>
      </c>
      <c r="B15" s="63" t="s">
        <v>293</v>
      </c>
      <c r="C15" s="53"/>
      <c r="D15" s="43"/>
      <c r="E15" s="56">
        <f>'Libros 2020'!O33</f>
        <v>15000000</v>
      </c>
    </row>
    <row r="16" spans="1:8" ht="21" x14ac:dyDescent="0.4">
      <c r="A16" s="27" t="str">
        <f>'BCE 2020'!A27</f>
        <v>ASESORIAS</v>
      </c>
      <c r="B16" s="63" t="str">
        <f>B15</f>
        <v>Gastos no pagados en el año 2020</v>
      </c>
      <c r="C16" s="53"/>
      <c r="D16" s="43"/>
      <c r="E16" s="56">
        <f>'Libros 2020'!O45</f>
        <v>300000</v>
      </c>
    </row>
    <row r="17" spans="1:9" ht="21" x14ac:dyDescent="0.4">
      <c r="A17" s="27" t="str">
        <f>'BCE 2020'!A28</f>
        <v>SUELDOS</v>
      </c>
      <c r="B17" s="63" t="str">
        <f>B16</f>
        <v>Gastos no pagados en el año 2020</v>
      </c>
      <c r="C17" s="53"/>
      <c r="D17" s="43"/>
      <c r="E17" s="56">
        <f>'Libros 2020'!O78</f>
        <v>1281856.0120000001</v>
      </c>
    </row>
    <row r="18" spans="1:9" ht="21" x14ac:dyDescent="0.4">
      <c r="A18" s="27"/>
      <c r="B18" s="27"/>
      <c r="C18" s="27"/>
      <c r="D18" s="43"/>
      <c r="E18" s="56"/>
    </row>
    <row r="19" spans="1:9" ht="21" x14ac:dyDescent="0.4">
      <c r="A19" s="25"/>
      <c r="B19" s="25"/>
      <c r="C19" s="25"/>
      <c r="D19" s="25"/>
      <c r="E19" s="56"/>
    </row>
    <row r="20" spans="1:9" x14ac:dyDescent="0.35">
      <c r="A20" s="26" t="s">
        <v>186</v>
      </c>
      <c r="B20" s="26"/>
    </row>
    <row r="21" spans="1:9" ht="21" x14ac:dyDescent="0.4">
      <c r="A21" s="53" t="str">
        <f>'BCE 2019'!M9</f>
        <v>1° EGRESO</v>
      </c>
      <c r="B21" s="27" t="s">
        <v>291</v>
      </c>
      <c r="C21" s="27"/>
      <c r="D21" s="43"/>
      <c r="E21" s="56">
        <f>-'BCE 2019'!K9</f>
        <v>-92610000</v>
      </c>
      <c r="I21" s="28"/>
    </row>
    <row r="22" spans="1:9" ht="21" x14ac:dyDescent="0.4">
      <c r="A22" s="27" t="str">
        <f>'Libros 2020'!M31</f>
        <v>ACTIVO FIJO (PAGADO)</v>
      </c>
      <c r="B22" s="27"/>
      <c r="C22" s="28"/>
      <c r="D22" s="25"/>
      <c r="E22" s="56">
        <f>-'Libros 2020'!O31</f>
        <v>-36000000</v>
      </c>
    </row>
    <row r="23" spans="1:9" ht="21" x14ac:dyDescent="0.4">
      <c r="A23" s="63" t="str">
        <f>A21</f>
        <v>1° EGRESO</v>
      </c>
      <c r="B23" s="27" t="s">
        <v>292</v>
      </c>
      <c r="C23" s="27"/>
      <c r="D23" s="43"/>
      <c r="E23" s="56">
        <f>-'BCE 2019'!K11</f>
        <v>-30000000</v>
      </c>
    </row>
    <row r="24" spans="1:9" ht="21" x14ac:dyDescent="0.4">
      <c r="A24" s="27" t="str">
        <f>'Libros 2020'!M32</f>
        <v>EXISTENCIAS ( PAGADOS)</v>
      </c>
      <c r="B24" s="27"/>
      <c r="C24" s="27"/>
      <c r="D24" s="43"/>
      <c r="E24" s="56">
        <f>-'Libros 2020'!O32</f>
        <v>-27000000</v>
      </c>
    </row>
    <row r="25" spans="1:9" ht="21" x14ac:dyDescent="0.4">
      <c r="A25" s="27" t="str">
        <f>'BCE 2020'!A24</f>
        <v>VENTAS</v>
      </c>
      <c r="B25" s="53" t="s">
        <v>294</v>
      </c>
      <c r="C25" s="25"/>
      <c r="D25" s="25"/>
      <c r="E25" s="56">
        <f>-'Libros 2020'!O12</f>
        <v>-100000000</v>
      </c>
    </row>
    <row r="26" spans="1:9" ht="21" x14ac:dyDescent="0.4">
      <c r="A26" s="27"/>
      <c r="B26" s="27"/>
      <c r="C26" s="25"/>
      <c r="D26" s="25"/>
      <c r="E26" s="56"/>
    </row>
    <row r="27" spans="1:9" ht="21" thickBot="1" x14ac:dyDescent="0.4">
      <c r="A27" s="69" t="s">
        <v>187</v>
      </c>
      <c r="B27" s="69"/>
      <c r="C27" s="49"/>
      <c r="D27" s="49"/>
      <c r="E27" s="70">
        <f>SUM(E7:E26)</f>
        <v>261997146.36800003</v>
      </c>
    </row>
    <row r="28" spans="1:9" ht="21.6" thickTop="1" x14ac:dyDescent="0.4">
      <c r="A28" s="27"/>
      <c r="B28" s="27"/>
      <c r="C28" s="25"/>
      <c r="D28" s="25"/>
      <c r="E28" s="56"/>
    </row>
    <row r="29" spans="1:9" ht="21" x14ac:dyDescent="0.4">
      <c r="A29" s="53" t="s">
        <v>295</v>
      </c>
      <c r="B29" s="27"/>
      <c r="C29" s="25"/>
      <c r="D29" s="25"/>
      <c r="E29" s="56"/>
    </row>
    <row r="30" spans="1:9" ht="21" x14ac:dyDescent="0.4">
      <c r="A30" s="28" t="s">
        <v>188</v>
      </c>
      <c r="B30" s="28"/>
      <c r="C30" s="24"/>
      <c r="D30" s="47"/>
      <c r="E30" s="56"/>
    </row>
    <row r="31" spans="1:9" ht="21" x14ac:dyDescent="0.4">
      <c r="A31" s="23" t="s">
        <v>189</v>
      </c>
      <c r="B31" s="23"/>
      <c r="C31" s="24"/>
      <c r="D31" s="47"/>
      <c r="E31" s="56"/>
    </row>
    <row r="32" spans="1:9" ht="21" x14ac:dyDescent="0.4">
      <c r="A32" s="46" t="str">
        <f>A27</f>
        <v>BASE IMPONIBLE (antes del Incentivo al Ahorro)</v>
      </c>
      <c r="B32" s="23"/>
      <c r="C32" s="44">
        <f>E27</f>
        <v>261997146.36800003</v>
      </c>
      <c r="D32" s="47"/>
      <c r="E32" s="56"/>
    </row>
    <row r="33" spans="1:5" ht="21" x14ac:dyDescent="0.4">
      <c r="A33" s="47" t="s">
        <v>103</v>
      </c>
      <c r="B33" s="24" t="s">
        <v>297</v>
      </c>
      <c r="C33" s="44">
        <f>-'BCE 2020'!F14</f>
        <v>-90000000</v>
      </c>
      <c r="D33" s="47"/>
      <c r="E33" s="56"/>
    </row>
    <row r="34" spans="1:5" ht="21" x14ac:dyDescent="0.4">
      <c r="A34" s="47" t="s">
        <v>190</v>
      </c>
      <c r="B34" s="53" t="str">
        <f>A10</f>
        <v>MULTA FISCAL</v>
      </c>
      <c r="C34" s="44">
        <f>-E10</f>
        <v>-600000</v>
      </c>
      <c r="D34" s="47"/>
      <c r="E34" s="56"/>
    </row>
    <row r="35" spans="1:5" ht="21" x14ac:dyDescent="0.4">
      <c r="A35" s="47" t="s">
        <v>190</v>
      </c>
      <c r="B35" s="53" t="str">
        <f t="shared" ref="B35:B36" si="0">A11</f>
        <v>REAJUSTE ART. 72</v>
      </c>
      <c r="C35" s="44">
        <f t="shared" ref="C35:C36" si="1">-E11</f>
        <v>-432066.6</v>
      </c>
      <c r="D35" s="47"/>
      <c r="E35" s="56"/>
    </row>
    <row r="36" spans="1:5" ht="21" x14ac:dyDescent="0.4">
      <c r="A36" s="47" t="s">
        <v>190</v>
      </c>
      <c r="B36" s="53" t="str">
        <f t="shared" si="0"/>
        <v>IMPUESTO DE PRIMERA</v>
      </c>
      <c r="C36" s="44">
        <f t="shared" si="1"/>
        <v>-52804440</v>
      </c>
      <c r="D36" s="47" t="s">
        <v>959</v>
      </c>
      <c r="E36" s="56"/>
    </row>
    <row r="37" spans="1:5" ht="21.6" thickBot="1" x14ac:dyDescent="0.45">
      <c r="A37" s="69" t="s">
        <v>191</v>
      </c>
      <c r="B37" s="69"/>
      <c r="C37" s="70">
        <f>SUM(C32:C36)</f>
        <v>118160639.76800004</v>
      </c>
      <c r="D37" s="25"/>
      <c r="E37" s="56"/>
    </row>
    <row r="38" spans="1:5" ht="21.6" thickTop="1" x14ac:dyDescent="0.4">
      <c r="A38" s="57" t="s">
        <v>192</v>
      </c>
      <c r="B38" s="58">
        <v>0.5</v>
      </c>
      <c r="C38" s="37">
        <f>C37*B38</f>
        <v>59080319.884000018</v>
      </c>
      <c r="D38" s="25"/>
      <c r="E38" s="56">
        <f>-C38</f>
        <v>-59080319.884000018</v>
      </c>
    </row>
    <row r="39" spans="1:5" ht="21" x14ac:dyDescent="0.4">
      <c r="A39" s="31"/>
      <c r="B39" s="53" t="s">
        <v>193</v>
      </c>
      <c r="C39" s="37">
        <f>5000*30000</f>
        <v>150000000</v>
      </c>
      <c r="D39" s="25"/>
      <c r="E39" s="56"/>
    </row>
    <row r="40" spans="1:5" ht="21" x14ac:dyDescent="0.4">
      <c r="A40" s="31"/>
      <c r="B40" s="31"/>
      <c r="C40" s="37"/>
      <c r="D40" s="25"/>
      <c r="E40" s="56"/>
    </row>
    <row r="41" spans="1:5" ht="21" x14ac:dyDescent="0.4">
      <c r="A41" s="27"/>
      <c r="B41" s="27"/>
      <c r="C41" s="25"/>
      <c r="D41" s="25"/>
      <c r="E41" s="56"/>
    </row>
    <row r="42" spans="1:5" ht="21" x14ac:dyDescent="0.4">
      <c r="A42" s="25"/>
      <c r="B42" s="25"/>
      <c r="C42" s="25"/>
      <c r="D42" s="25"/>
      <c r="E42" s="56"/>
    </row>
    <row r="43" spans="1:5" ht="21.6" thickBot="1" x14ac:dyDescent="0.45">
      <c r="A43" s="49" t="s">
        <v>194</v>
      </c>
      <c r="B43" s="49"/>
      <c r="C43" s="740"/>
      <c r="D43" s="740"/>
      <c r="E43" s="70">
        <f>SUM(E27:E42)</f>
        <v>202916826.48400003</v>
      </c>
    </row>
    <row r="44" spans="1:5" ht="21.6" thickTop="1" x14ac:dyDescent="0.4">
      <c r="C44" s="29" t="s">
        <v>104</v>
      </c>
      <c r="D44" s="59">
        <v>0.1</v>
      </c>
      <c r="E44" s="38">
        <f>E43*D44</f>
        <v>20291682.648400005</v>
      </c>
    </row>
    <row r="45" spans="1:5" x14ac:dyDescent="0.35">
      <c r="D45" s="59"/>
      <c r="E45" s="37"/>
    </row>
    <row r="46" spans="1:5" x14ac:dyDescent="0.35">
      <c r="D46" s="59"/>
      <c r="E46" s="37"/>
    </row>
    <row r="47" spans="1:5" x14ac:dyDescent="0.35">
      <c r="D47" s="59"/>
      <c r="E47" s="37"/>
    </row>
    <row r="50" spans="1:5" ht="22.2" customHeight="1" x14ac:dyDescent="0.35">
      <c r="A50" s="988" t="s">
        <v>96</v>
      </c>
      <c r="B50" s="987"/>
      <c r="D50" s="1007" t="s">
        <v>96</v>
      </c>
      <c r="E50" s="1007"/>
    </row>
    <row r="51" spans="1:5" ht="14.25" customHeight="1" x14ac:dyDescent="0.35">
      <c r="A51" s="987" t="s">
        <v>97</v>
      </c>
      <c r="B51" s="987"/>
      <c r="D51" s="1002" t="s">
        <v>98</v>
      </c>
      <c r="E51" s="1002"/>
    </row>
    <row r="52" spans="1:5" ht="14.25" customHeight="1" x14ac:dyDescent="0.35">
      <c r="A52" s="987" t="s">
        <v>99</v>
      </c>
      <c r="B52" s="987"/>
      <c r="D52" s="1002" t="s">
        <v>99</v>
      </c>
      <c r="E52" s="1002"/>
    </row>
    <row r="53" spans="1:5" ht="14.25" customHeight="1" x14ac:dyDescent="0.35">
      <c r="A53" s="987" t="s">
        <v>5</v>
      </c>
      <c r="B53" s="987"/>
      <c r="D53" s="1002" t="s">
        <v>5</v>
      </c>
      <c r="E53" s="1002"/>
    </row>
    <row r="56" spans="1:5" x14ac:dyDescent="0.35">
      <c r="A56" s="26"/>
      <c r="B56" s="26"/>
    </row>
  </sheetData>
  <mergeCells count="7">
    <mergeCell ref="D53:E53"/>
    <mergeCell ref="A2:E2"/>
    <mergeCell ref="B4:C4"/>
    <mergeCell ref="D50:E50"/>
    <mergeCell ref="D51:E51"/>
    <mergeCell ref="D52:E52"/>
    <mergeCell ref="A3:E3"/>
  </mergeCells>
  <pageMargins left="0.70866141732283472" right="0.70866141732283472" top="0.74803149606299213" bottom="0.74803149606299213" header="0.31496062992125984" footer="0.31496062992125984"/>
  <pageSetup scale="61"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B0748-9E0C-4161-BCC5-16B743683100}">
  <sheetPr>
    <tabColor theme="9"/>
    <pageSetUpPr fitToPage="1"/>
  </sheetPr>
  <dimension ref="A2:G74"/>
  <sheetViews>
    <sheetView view="pageBreakPreview" zoomScale="80" zoomScaleNormal="80" zoomScaleSheetLayoutView="80" workbookViewId="0">
      <selection activeCell="A3" sqref="A3:E3"/>
    </sheetView>
  </sheetViews>
  <sheetFormatPr baseColWidth="10" defaultColWidth="11.5546875" defaultRowHeight="20.399999999999999" x14ac:dyDescent="0.35"/>
  <cols>
    <col min="1" max="1" width="36.44140625" style="29" customWidth="1"/>
    <col min="2" max="2" width="16.6640625" style="29" customWidth="1"/>
    <col min="3" max="3" width="21.109375" style="29" customWidth="1"/>
    <col min="4" max="4" width="28" style="29" customWidth="1"/>
    <col min="5" max="5" width="22.5546875" style="30" customWidth="1"/>
    <col min="6" max="6" width="20.44140625" style="29" customWidth="1"/>
    <col min="7" max="7" width="16.88671875" style="29" bestFit="1" customWidth="1"/>
    <col min="8" max="16384" width="11.5546875" style="29"/>
  </cols>
  <sheetData>
    <row r="2" spans="1:5" ht="22.8" x14ac:dyDescent="0.35">
      <c r="A2" s="1003" t="s">
        <v>184</v>
      </c>
      <c r="B2" s="1003"/>
      <c r="C2" s="1105"/>
      <c r="D2" s="1105"/>
      <c r="E2" s="1105"/>
    </row>
    <row r="3" spans="1:5" ht="22.8" x14ac:dyDescent="0.35">
      <c r="A3" s="1003" t="s">
        <v>1033</v>
      </c>
      <c r="B3" s="1003"/>
      <c r="C3" s="1105"/>
      <c r="D3" s="1105"/>
      <c r="E3" s="1105"/>
    </row>
    <row r="4" spans="1:5" x14ac:dyDescent="0.35">
      <c r="A4" s="54" t="s">
        <v>138</v>
      </c>
      <c r="B4" s="1005">
        <v>44196</v>
      </c>
      <c r="C4" s="1106"/>
      <c r="D4" s="55"/>
    </row>
    <row r="7" spans="1:5" x14ac:dyDescent="0.35">
      <c r="A7" s="26" t="s">
        <v>195</v>
      </c>
    </row>
    <row r="8" spans="1:5" ht="21" x14ac:dyDescent="0.4">
      <c r="A8" s="25" t="s">
        <v>196</v>
      </c>
      <c r="E8" s="30">
        <f>'Libros 2020'!Z18</f>
        <v>500000000</v>
      </c>
    </row>
    <row r="9" spans="1:5" ht="21" x14ac:dyDescent="0.4">
      <c r="A9" s="25" t="s">
        <v>730</v>
      </c>
      <c r="E9" s="30">
        <f>'CM 2020'!U3</f>
        <v>7562.5</v>
      </c>
    </row>
    <row r="10" spans="1:5" ht="21" x14ac:dyDescent="0.4">
      <c r="A10" s="25" t="s">
        <v>197</v>
      </c>
      <c r="B10" s="26"/>
    </row>
    <row r="11" spans="1:5" ht="21" x14ac:dyDescent="0.4">
      <c r="A11" s="25" t="s">
        <v>198</v>
      </c>
      <c r="B11" s="27"/>
      <c r="C11" s="27"/>
      <c r="D11" s="43"/>
      <c r="E11" s="56"/>
    </row>
    <row r="12" spans="1:5" ht="21" x14ac:dyDescent="0.4">
      <c r="A12" s="27"/>
      <c r="B12" s="27"/>
      <c r="C12" s="27"/>
      <c r="D12" s="43"/>
      <c r="E12" s="56"/>
    </row>
    <row r="13" spans="1:5" ht="21" thickBot="1" x14ac:dyDescent="0.4">
      <c r="A13" s="69" t="s">
        <v>199</v>
      </c>
      <c r="B13" s="69"/>
      <c r="C13" s="69"/>
      <c r="D13" s="71"/>
      <c r="E13" s="70">
        <f>SUM(E8:E12)</f>
        <v>500007562.5</v>
      </c>
    </row>
    <row r="14" spans="1:5" ht="21.6" thickTop="1" x14ac:dyDescent="0.4">
      <c r="A14" s="25"/>
      <c r="B14" s="25"/>
      <c r="C14" s="25"/>
      <c r="D14" s="25"/>
      <c r="E14" s="56"/>
    </row>
    <row r="15" spans="1:5" ht="21" x14ac:dyDescent="0.4">
      <c r="A15" s="62" t="s">
        <v>200</v>
      </c>
      <c r="B15" s="25"/>
      <c r="C15" s="25"/>
      <c r="D15" s="25"/>
      <c r="E15" s="56"/>
    </row>
    <row r="16" spans="1:5" ht="21" x14ac:dyDescent="0.4">
      <c r="A16" s="25" t="s">
        <v>201</v>
      </c>
      <c r="B16" s="26"/>
      <c r="E16" s="56">
        <f>-'BCE 2019'!K11</f>
        <v>-30000000</v>
      </c>
    </row>
    <row r="17" spans="1:6" ht="21" x14ac:dyDescent="0.4">
      <c r="A17" s="25" t="s">
        <v>202</v>
      </c>
      <c r="B17" s="27"/>
      <c r="C17" s="25"/>
      <c r="D17" s="25"/>
      <c r="E17" s="56">
        <f>-'BCE 2019'!K9</f>
        <v>-92610000</v>
      </c>
    </row>
    <row r="18" spans="1:6" ht="21" x14ac:dyDescent="0.4">
      <c r="A18" s="27" t="s">
        <v>203</v>
      </c>
      <c r="B18" s="27"/>
      <c r="C18" s="25"/>
      <c r="D18" s="25"/>
      <c r="E18" s="56"/>
    </row>
    <row r="19" spans="1:6" ht="21" x14ac:dyDescent="0.4">
      <c r="A19" s="27"/>
      <c r="B19" s="27"/>
      <c r="C19" s="25"/>
      <c r="D19" s="25"/>
      <c r="E19" s="56"/>
    </row>
    <row r="20" spans="1:6" ht="21" x14ac:dyDescent="0.4">
      <c r="A20" s="26" t="s">
        <v>204</v>
      </c>
      <c r="B20" s="27"/>
      <c r="C20" s="25"/>
      <c r="D20" s="25"/>
      <c r="E20" s="56"/>
    </row>
    <row r="21" spans="1:6" ht="21" x14ac:dyDescent="0.4">
      <c r="A21" s="27" t="s">
        <v>205</v>
      </c>
      <c r="B21" s="27"/>
      <c r="C21" s="25"/>
      <c r="D21" s="25"/>
      <c r="E21" s="56">
        <f>-'Libros 2020'!Z25</f>
        <v>-27000000</v>
      </c>
    </row>
    <row r="22" spans="1:6" ht="21" x14ac:dyDescent="0.4">
      <c r="A22" s="27" t="s">
        <v>206</v>
      </c>
      <c r="B22" s="27"/>
      <c r="C22" s="25"/>
      <c r="D22" s="25"/>
      <c r="E22" s="56">
        <f>-'Libros 2020'!Z74</f>
        <v>-14100416.132000001</v>
      </c>
      <c r="F22" s="64"/>
    </row>
    <row r="23" spans="1:6" ht="21" x14ac:dyDescent="0.4">
      <c r="A23" s="27" t="s">
        <v>207</v>
      </c>
      <c r="B23" s="27"/>
      <c r="C23" s="25"/>
      <c r="D23" s="25"/>
      <c r="E23" s="56">
        <f>-'Libros 2020'!Z56</f>
        <v>-3300000</v>
      </c>
    </row>
    <row r="24" spans="1:6" ht="21" x14ac:dyDescent="0.4">
      <c r="A24" s="27" t="s">
        <v>208</v>
      </c>
      <c r="B24" s="27"/>
      <c r="C24" s="25"/>
      <c r="D24" s="25"/>
      <c r="E24" s="56">
        <f>-'Libros 2020'!Z24</f>
        <v>-36000000</v>
      </c>
    </row>
    <row r="25" spans="1:6" ht="21" x14ac:dyDescent="0.4">
      <c r="A25" s="27" t="s">
        <v>209</v>
      </c>
      <c r="B25" s="27"/>
      <c r="C25" s="25"/>
      <c r="D25" s="25"/>
      <c r="E25" s="56"/>
    </row>
    <row r="26" spans="1:6" ht="21" x14ac:dyDescent="0.4">
      <c r="A26" s="27" t="s">
        <v>210</v>
      </c>
      <c r="B26" s="27"/>
      <c r="C26" s="25"/>
      <c r="D26" s="25"/>
      <c r="E26" s="56"/>
    </row>
    <row r="27" spans="1:6" ht="21" x14ac:dyDescent="0.4">
      <c r="A27" s="27" t="s">
        <v>211</v>
      </c>
      <c r="B27" s="27"/>
      <c r="C27" s="25"/>
      <c r="D27" s="25"/>
      <c r="E27" s="56"/>
    </row>
    <row r="28" spans="1:6" ht="21" x14ac:dyDescent="0.4">
      <c r="A28" s="27" t="s">
        <v>212</v>
      </c>
      <c r="B28" s="27"/>
      <c r="C28" s="25"/>
      <c r="D28" s="25"/>
      <c r="E28" s="56"/>
    </row>
    <row r="29" spans="1:6" ht="21" x14ac:dyDescent="0.4">
      <c r="A29" s="27" t="s">
        <v>213</v>
      </c>
      <c r="B29" s="27"/>
      <c r="C29" s="25"/>
      <c r="D29" s="25"/>
      <c r="E29" s="56">
        <f>-'Libros 2020'!Z38</f>
        <v>-35000000</v>
      </c>
      <c r="F29" s="64"/>
    </row>
    <row r="30" spans="1:6" ht="21" x14ac:dyDescent="0.4">
      <c r="A30" s="27" t="s">
        <v>214</v>
      </c>
      <c r="B30" s="27"/>
      <c r="C30" s="25"/>
      <c r="D30" s="25"/>
      <c r="E30" s="56"/>
    </row>
    <row r="31" spans="1:6" ht="21" x14ac:dyDescent="0.4">
      <c r="A31" s="27" t="s">
        <v>215</v>
      </c>
      <c r="B31" s="27"/>
      <c r="C31" s="53"/>
      <c r="D31" s="27" t="str">
        <f>'BI (completa)'!A10</f>
        <v>MULTA FISCAL</v>
      </c>
      <c r="E31" s="56">
        <f>-'BI (completa)'!E10</f>
        <v>-600000</v>
      </c>
    </row>
    <row r="32" spans="1:6" ht="21" x14ac:dyDescent="0.4">
      <c r="A32" s="27" t="s">
        <v>215</v>
      </c>
      <c r="B32" s="27"/>
      <c r="C32" s="53"/>
      <c r="D32" s="27" t="str">
        <f>'BI (completa)'!A11</f>
        <v>REAJUSTE ART. 72</v>
      </c>
      <c r="E32" s="56">
        <f>-'BI (completa)'!E11</f>
        <v>-432066.6</v>
      </c>
    </row>
    <row r="33" spans="1:5" ht="21" x14ac:dyDescent="0.4">
      <c r="A33" s="27" t="s">
        <v>215</v>
      </c>
      <c r="B33" s="27"/>
      <c r="C33" s="53"/>
      <c r="D33" s="27" t="str">
        <f>'BI (completa)'!A12</f>
        <v>IMPUESTO DE PRIMERA</v>
      </c>
      <c r="E33" s="56">
        <f>-'BI (completa)'!E12</f>
        <v>-52804440</v>
      </c>
    </row>
    <row r="34" spans="1:5" ht="21" x14ac:dyDescent="0.4">
      <c r="A34" s="27" t="s">
        <v>216</v>
      </c>
      <c r="B34" s="27"/>
      <c r="C34" s="25"/>
      <c r="D34" s="25"/>
      <c r="E34" s="56"/>
    </row>
    <row r="35" spans="1:5" ht="21" x14ac:dyDescent="0.4">
      <c r="A35" s="27"/>
      <c r="B35" s="27"/>
      <c r="C35" s="25"/>
      <c r="D35" s="25"/>
      <c r="E35" s="56"/>
    </row>
    <row r="36" spans="1:5" ht="21" thickBot="1" x14ac:dyDescent="0.4">
      <c r="A36" s="69" t="s">
        <v>217</v>
      </c>
      <c r="B36" s="69"/>
      <c r="C36" s="69"/>
      <c r="D36" s="71"/>
      <c r="E36" s="70">
        <f>SUM(E16:E35)</f>
        <v>-291846922.73199999</v>
      </c>
    </row>
    <row r="37" spans="1:5" ht="21.6" thickTop="1" x14ac:dyDescent="0.4">
      <c r="A37" s="27"/>
      <c r="B37" s="27"/>
      <c r="C37" s="25"/>
      <c r="D37" s="25"/>
      <c r="E37" s="56"/>
    </row>
    <row r="38" spans="1:5" ht="21" thickBot="1" x14ac:dyDescent="0.4">
      <c r="A38" s="69" t="s">
        <v>187</v>
      </c>
      <c r="B38" s="69"/>
      <c r="C38" s="49"/>
      <c r="D38" s="49"/>
      <c r="E38" s="70">
        <f>E13+E36</f>
        <v>208160639.76800001</v>
      </c>
    </row>
    <row r="39" spans="1:5" ht="21.6" thickTop="1" x14ac:dyDescent="0.4">
      <c r="A39" s="27"/>
      <c r="B39" s="27"/>
      <c r="C39" s="25"/>
      <c r="D39" s="25"/>
      <c r="E39" s="56"/>
    </row>
    <row r="40" spans="1:5" ht="25.8" x14ac:dyDescent="0.8">
      <c r="A40" s="60" t="s">
        <v>218</v>
      </c>
      <c r="B40" s="27"/>
      <c r="C40" s="25"/>
      <c r="D40" s="25"/>
      <c r="E40" s="56"/>
    </row>
    <row r="41" spans="1:5" ht="21" x14ac:dyDescent="0.4">
      <c r="A41" s="27" t="str">
        <f>A31</f>
        <v>GR no afectos art. 21 Inciso 2º (pagados)</v>
      </c>
      <c r="B41" s="27"/>
      <c r="C41" s="741" t="s">
        <v>105</v>
      </c>
      <c r="D41" s="53" t="str">
        <f>D31</f>
        <v>MULTA FISCAL</v>
      </c>
      <c r="E41" s="56">
        <f>-E31</f>
        <v>600000</v>
      </c>
    </row>
    <row r="42" spans="1:5" ht="21" x14ac:dyDescent="0.4">
      <c r="A42" s="27" t="str">
        <f t="shared" ref="A42:A43" si="0">A32</f>
        <v>GR no afectos art. 21 Inciso 2º (pagados)</v>
      </c>
      <c r="B42" s="27"/>
      <c r="C42" s="741" t="s">
        <v>105</v>
      </c>
      <c r="D42" s="53" t="str">
        <f t="shared" ref="D42:D43" si="1">D32</f>
        <v>REAJUSTE ART. 72</v>
      </c>
      <c r="E42" s="56">
        <f t="shared" ref="E42:E43" si="2">-E32</f>
        <v>432066.6</v>
      </c>
    </row>
    <row r="43" spans="1:5" ht="21" x14ac:dyDescent="0.4">
      <c r="A43" s="27" t="str">
        <f t="shared" si="0"/>
        <v>GR no afectos art. 21 Inciso 2º (pagados)</v>
      </c>
      <c r="B43" s="27"/>
      <c r="C43" s="741" t="s">
        <v>105</v>
      </c>
      <c r="D43" s="53" t="str">
        <f t="shared" si="1"/>
        <v>IMPUESTO DE PRIMERA</v>
      </c>
      <c r="E43" s="56">
        <f t="shared" si="2"/>
        <v>52804440</v>
      </c>
    </row>
    <row r="44" spans="1:5" ht="21" x14ac:dyDescent="0.4">
      <c r="A44" s="27"/>
      <c r="B44" s="27"/>
      <c r="C44" s="25"/>
      <c r="D44" s="25"/>
      <c r="E44" s="56"/>
    </row>
    <row r="45" spans="1:5" ht="21" thickBot="1" x14ac:dyDescent="0.4">
      <c r="A45" s="69" t="s">
        <v>187</v>
      </c>
      <c r="B45" s="69"/>
      <c r="C45" s="49"/>
      <c r="D45" s="49"/>
      <c r="E45" s="70">
        <f>SUM(E38:E44)</f>
        <v>261997146.368</v>
      </c>
    </row>
    <row r="46" spans="1:5" ht="22.2" thickTop="1" thickBot="1" x14ac:dyDescent="0.45">
      <c r="A46" s="27"/>
      <c r="B46" s="27"/>
      <c r="C46" s="25"/>
      <c r="D46" s="25"/>
      <c r="E46" s="56"/>
    </row>
    <row r="47" spans="1:5" ht="21.6" thickBot="1" x14ac:dyDescent="0.45">
      <c r="A47" s="66" t="s">
        <v>188</v>
      </c>
      <c r="B47" s="67"/>
      <c r="C47" s="68"/>
      <c r="D47" s="47"/>
      <c r="E47" s="56"/>
    </row>
    <row r="48" spans="1:5" ht="12" customHeight="1" x14ac:dyDescent="0.4">
      <c r="A48" s="28"/>
      <c r="B48" s="28"/>
      <c r="C48" s="24"/>
      <c r="D48" s="47"/>
      <c r="E48" s="56"/>
    </row>
    <row r="49" spans="1:7" ht="21" x14ac:dyDescent="0.4">
      <c r="A49" s="62" t="s">
        <v>189</v>
      </c>
      <c r="B49" s="23"/>
      <c r="C49" s="24"/>
      <c r="D49" s="47"/>
      <c r="E49" s="56"/>
    </row>
    <row r="50" spans="1:7" ht="21" x14ac:dyDescent="0.4">
      <c r="A50" s="46" t="str">
        <f>A45</f>
        <v>BASE IMPONIBLE (antes del Incentivo al Ahorro)</v>
      </c>
      <c r="B50" s="23"/>
      <c r="C50" s="44">
        <f>E45</f>
        <v>261997146.368</v>
      </c>
      <c r="D50" s="47"/>
      <c r="E50" s="56"/>
    </row>
    <row r="51" spans="1:7" ht="21" x14ac:dyDescent="0.4">
      <c r="A51" s="47" t="s">
        <v>103</v>
      </c>
      <c r="B51" s="23"/>
      <c r="C51" s="44">
        <f>-'BCE 2020'!F14</f>
        <v>-90000000</v>
      </c>
      <c r="D51" s="47"/>
      <c r="E51" s="56"/>
    </row>
    <row r="52" spans="1:7" ht="21" x14ac:dyDescent="0.4">
      <c r="A52" s="46" t="str">
        <f>D41</f>
        <v>MULTA FISCAL</v>
      </c>
      <c r="B52" s="63"/>
      <c r="C52" s="44">
        <f>-E41</f>
        <v>-600000</v>
      </c>
      <c r="D52" s="47"/>
      <c r="E52" s="56"/>
    </row>
    <row r="53" spans="1:7" ht="21" x14ac:dyDescent="0.4">
      <c r="A53" s="46" t="str">
        <f t="shared" ref="A53:A54" si="3">D42</f>
        <v>REAJUSTE ART. 72</v>
      </c>
      <c r="B53" s="63"/>
      <c r="C53" s="44">
        <f t="shared" ref="C53:C54" si="4">-E42</f>
        <v>-432066.6</v>
      </c>
      <c r="D53" s="47"/>
      <c r="E53" s="56"/>
    </row>
    <row r="54" spans="1:7" ht="21" x14ac:dyDescent="0.4">
      <c r="A54" s="46" t="str">
        <f t="shared" si="3"/>
        <v>IMPUESTO DE PRIMERA</v>
      </c>
      <c r="B54" s="63"/>
      <c r="C54" s="44">
        <f t="shared" si="4"/>
        <v>-52804440</v>
      </c>
      <c r="D54" s="47"/>
      <c r="E54" s="56"/>
    </row>
    <row r="55" spans="1:7" ht="21.6" thickBot="1" x14ac:dyDescent="0.45">
      <c r="A55" s="69" t="s">
        <v>191</v>
      </c>
      <c r="B55" s="69"/>
      <c r="C55" s="70">
        <f>SUM(C50:C54)</f>
        <v>118160639.76800001</v>
      </c>
      <c r="D55" s="25"/>
      <c r="E55" s="56"/>
    </row>
    <row r="56" spans="1:7" ht="21.6" thickTop="1" x14ac:dyDescent="0.4">
      <c r="A56" s="57" t="s">
        <v>192</v>
      </c>
      <c r="B56" s="58">
        <v>0.5</v>
      </c>
      <c r="C56" s="37">
        <f>C55*B56</f>
        <v>59080319.884000003</v>
      </c>
      <c r="D56" s="25"/>
      <c r="E56" s="56">
        <f>-C56</f>
        <v>-59080319.884000003</v>
      </c>
    </row>
    <row r="57" spans="1:7" ht="21" x14ac:dyDescent="0.4">
      <c r="A57" s="31"/>
      <c r="B57" s="53" t="s">
        <v>193</v>
      </c>
      <c r="C57" s="37">
        <f>5000*30000</f>
        <v>150000000</v>
      </c>
      <c r="D57" s="25"/>
      <c r="E57" s="56"/>
    </row>
    <row r="58" spans="1:7" ht="21" x14ac:dyDescent="0.4">
      <c r="A58" s="31"/>
      <c r="B58" s="31"/>
      <c r="C58" s="37"/>
      <c r="D58" s="25"/>
      <c r="E58" s="56"/>
    </row>
    <row r="59" spans="1:7" ht="21" x14ac:dyDescent="0.4">
      <c r="A59" s="27"/>
      <c r="B59" s="27"/>
      <c r="C59" s="25"/>
      <c r="D59" s="25"/>
      <c r="E59" s="56"/>
      <c r="F59" s="29" t="s">
        <v>947</v>
      </c>
    </row>
    <row r="60" spans="1:7" ht="21" x14ac:dyDescent="0.4">
      <c r="A60" s="25"/>
      <c r="B60" s="25"/>
      <c r="C60" s="25"/>
      <c r="D60" s="25"/>
      <c r="E60" s="56"/>
      <c r="F60" s="29" t="s">
        <v>254</v>
      </c>
      <c r="G60" s="28" t="s">
        <v>255</v>
      </c>
    </row>
    <row r="61" spans="1:7" ht="21.6" thickBot="1" x14ac:dyDescent="0.45">
      <c r="A61" s="49" t="s">
        <v>194</v>
      </c>
      <c r="B61" s="49"/>
      <c r="C61" s="740"/>
      <c r="D61" s="740"/>
      <c r="E61" s="70">
        <f>SUM(E45:E60)</f>
        <v>202916826.484</v>
      </c>
      <c r="F61" s="64">
        <f>'BI (completa)'!E43</f>
        <v>202916826.48400003</v>
      </c>
      <c r="G61" s="75">
        <f>E61-F61</f>
        <v>0</v>
      </c>
    </row>
    <row r="62" spans="1:7" ht="21.6" thickTop="1" x14ac:dyDescent="0.4">
      <c r="C62" s="29" t="s">
        <v>104</v>
      </c>
      <c r="D62" s="59">
        <v>0.1</v>
      </c>
      <c r="E62" s="38">
        <f>E61*D62</f>
        <v>20291682.648400001</v>
      </c>
    </row>
    <row r="63" spans="1:7" x14ac:dyDescent="0.35">
      <c r="D63" s="59"/>
      <c r="E63" s="37"/>
    </row>
    <row r="64" spans="1:7" x14ac:dyDescent="0.35">
      <c r="D64" s="59"/>
      <c r="E64" s="37"/>
    </row>
    <row r="65" spans="1:5" x14ac:dyDescent="0.35">
      <c r="D65" s="59"/>
      <c r="E65" s="37"/>
    </row>
    <row r="68" spans="1:5" ht="22.2" customHeight="1" x14ac:dyDescent="0.35">
      <c r="A68" s="710" t="s">
        <v>96</v>
      </c>
      <c r="B68" s="709"/>
      <c r="D68" s="1007" t="s">
        <v>96</v>
      </c>
      <c r="E68" s="1007"/>
    </row>
    <row r="69" spans="1:5" ht="14.25" customHeight="1" x14ac:dyDescent="0.35">
      <c r="A69" s="709" t="s">
        <v>97</v>
      </c>
      <c r="B69" s="709"/>
      <c r="D69" s="1002" t="s">
        <v>98</v>
      </c>
      <c r="E69" s="1002"/>
    </row>
    <row r="70" spans="1:5" ht="14.25" customHeight="1" x14ac:dyDescent="0.35">
      <c r="A70" s="709" t="s">
        <v>99</v>
      </c>
      <c r="B70" s="709"/>
      <c r="D70" s="1002" t="s">
        <v>99</v>
      </c>
      <c r="E70" s="1002"/>
    </row>
    <row r="71" spans="1:5" ht="14.25" customHeight="1" x14ac:dyDescent="0.35">
      <c r="A71" s="709" t="s">
        <v>5</v>
      </c>
      <c r="B71" s="709"/>
      <c r="D71" s="1002" t="s">
        <v>5</v>
      </c>
      <c r="E71" s="1002"/>
    </row>
    <row r="74" spans="1:5" x14ac:dyDescent="0.35">
      <c r="A74" s="26"/>
      <c r="B74" s="26"/>
    </row>
  </sheetData>
  <mergeCells count="7">
    <mergeCell ref="D71:E71"/>
    <mergeCell ref="A2:E2"/>
    <mergeCell ref="B4:C4"/>
    <mergeCell ref="D68:E68"/>
    <mergeCell ref="D69:E69"/>
    <mergeCell ref="D70:E70"/>
    <mergeCell ref="A3:E3"/>
  </mergeCells>
  <pageMargins left="0.70866141732283472" right="0.70866141732283472" top="0.74803149606299213" bottom="0.74803149606299213" header="0.31496062992125984" footer="0.31496062992125984"/>
  <pageSetup scale="46"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FCBF8-2973-4232-9C30-4562DC67E9B0}">
  <sheetPr>
    <tabColor rgb="FF00B050"/>
    <pageSetUpPr fitToPage="1"/>
  </sheetPr>
  <dimension ref="C1:H46"/>
  <sheetViews>
    <sheetView showGridLines="0" view="pageBreakPreview" zoomScale="110" zoomScaleNormal="100" zoomScaleSheetLayoutView="110" workbookViewId="0">
      <selection activeCell="C6" sqref="C6"/>
    </sheetView>
  </sheetViews>
  <sheetFormatPr baseColWidth="10" defaultRowHeight="13.8" x14ac:dyDescent="0.25"/>
  <cols>
    <col min="1" max="1" width="1.88671875" style="742" customWidth="1"/>
    <col min="2" max="2" width="4.6640625" style="742" customWidth="1"/>
    <col min="3" max="3" width="74.109375" style="742" customWidth="1"/>
    <col min="4" max="4" width="8.44140625" style="742" customWidth="1"/>
    <col min="5" max="5" width="30.77734375" style="742" customWidth="1"/>
    <col min="6" max="6" width="4.6640625" style="742" customWidth="1"/>
    <col min="7" max="7" width="23.6640625" style="742" customWidth="1"/>
    <col min="8" max="8" width="17.109375" style="742" customWidth="1"/>
    <col min="9" max="9" width="7" style="742" customWidth="1"/>
    <col min="10" max="10" width="8.33203125" style="742" customWidth="1"/>
    <col min="11" max="11" width="9" style="742" customWidth="1"/>
    <col min="12" max="14" width="4.6640625" style="742" customWidth="1"/>
    <col min="15" max="15" width="7.109375" style="742" customWidth="1"/>
    <col min="16" max="16" width="8.5546875" style="742" customWidth="1"/>
    <col min="17" max="20" width="4.6640625" style="742" customWidth="1"/>
    <col min="21" max="22" width="11.5546875" style="742"/>
    <col min="23" max="23" width="7.21875" style="742" customWidth="1"/>
    <col min="24" max="24" width="7.33203125" style="742" customWidth="1"/>
    <col min="25" max="25" width="6.6640625" style="742" customWidth="1"/>
    <col min="26" max="26" width="8.109375" style="742" customWidth="1"/>
    <col min="27" max="27" width="9.21875" style="742" customWidth="1"/>
    <col min="28" max="28" width="11.5546875" style="742"/>
    <col min="29" max="29" width="4.44140625" style="742" customWidth="1"/>
    <col min="30" max="30" width="4.88671875" style="742" customWidth="1"/>
    <col min="31" max="31" width="3.6640625" style="742" customWidth="1"/>
    <col min="32" max="32" width="4.33203125" style="742" customWidth="1"/>
    <col min="33" max="16384" width="11.5546875" style="742"/>
  </cols>
  <sheetData>
    <row r="1" spans="3:7" ht="14.4" thickBot="1" x14ac:dyDescent="0.3"/>
    <row r="2" spans="3:7" x14ac:dyDescent="0.25">
      <c r="C2" s="1107" t="s">
        <v>357</v>
      </c>
      <c r="D2" s="1108"/>
      <c r="E2" s="1108"/>
      <c r="F2" s="1109"/>
    </row>
    <row r="3" spans="3:7" ht="23.4" customHeight="1" thickBot="1" x14ac:dyDescent="0.3">
      <c r="C3" s="1110"/>
      <c r="D3" s="1111"/>
      <c r="E3" s="1111"/>
      <c r="F3" s="1112"/>
    </row>
    <row r="4" spans="3:7" ht="27" customHeight="1" thickBot="1" x14ac:dyDescent="0.3">
      <c r="C4" s="632"/>
      <c r="D4" s="633"/>
      <c r="E4" s="634" t="s">
        <v>358</v>
      </c>
      <c r="F4" s="635"/>
    </row>
    <row r="5" spans="3:7" ht="27" customHeight="1" x14ac:dyDescent="0.25">
      <c r="C5" s="743" t="s">
        <v>359</v>
      </c>
      <c r="D5" s="744">
        <v>1400</v>
      </c>
      <c r="E5" s="745">
        <f>'BI (simplificada) '!E8</f>
        <v>500000000</v>
      </c>
      <c r="F5" s="746" t="s">
        <v>360</v>
      </c>
    </row>
    <row r="6" spans="3:7" ht="27" customHeight="1" x14ac:dyDescent="0.25">
      <c r="C6" s="747" t="s">
        <v>361</v>
      </c>
      <c r="D6" s="748">
        <v>1401</v>
      </c>
      <c r="E6" s="749"/>
      <c r="F6" s="750" t="s">
        <v>360</v>
      </c>
    </row>
    <row r="7" spans="3:7" ht="27" customHeight="1" x14ac:dyDescent="0.25">
      <c r="C7" s="751" t="s">
        <v>362</v>
      </c>
      <c r="D7" s="748">
        <v>1402</v>
      </c>
      <c r="E7" s="749"/>
      <c r="F7" s="750" t="s">
        <v>360</v>
      </c>
    </row>
    <row r="8" spans="3:7" ht="27" customHeight="1" x14ac:dyDescent="0.25">
      <c r="C8" s="752" t="s">
        <v>363</v>
      </c>
      <c r="D8" s="748">
        <v>1403</v>
      </c>
      <c r="E8" s="749"/>
      <c r="F8" s="750" t="s">
        <v>360</v>
      </c>
    </row>
    <row r="9" spans="3:7" ht="27" customHeight="1" x14ac:dyDescent="0.25">
      <c r="C9" s="752" t="s">
        <v>364</v>
      </c>
      <c r="D9" s="748">
        <v>1587</v>
      </c>
      <c r="E9" s="749"/>
      <c r="F9" s="750" t="s">
        <v>360</v>
      </c>
    </row>
    <row r="10" spans="3:7" ht="27" customHeight="1" x14ac:dyDescent="0.25">
      <c r="C10" s="747" t="s">
        <v>365</v>
      </c>
      <c r="D10" s="748">
        <v>1588</v>
      </c>
      <c r="E10" s="749">
        <f>'BI (simplificada) '!E9</f>
        <v>7562.5</v>
      </c>
      <c r="F10" s="750" t="s">
        <v>360</v>
      </c>
    </row>
    <row r="11" spans="3:7" ht="54.6" customHeight="1" x14ac:dyDescent="0.25">
      <c r="C11" s="752" t="s">
        <v>366</v>
      </c>
      <c r="D11" s="748">
        <v>1404</v>
      </c>
      <c r="E11" s="749"/>
      <c r="F11" s="750" t="s">
        <v>360</v>
      </c>
    </row>
    <row r="12" spans="3:7" ht="27" customHeight="1" thickBot="1" x14ac:dyDescent="0.3">
      <c r="C12" s="753" t="s">
        <v>367</v>
      </c>
      <c r="D12" s="754">
        <v>1405</v>
      </c>
      <c r="E12" s="755"/>
      <c r="F12" s="756" t="s">
        <v>360</v>
      </c>
    </row>
    <row r="13" spans="3:7" ht="27" customHeight="1" thickBot="1" x14ac:dyDescent="0.3">
      <c r="C13" s="757" t="s">
        <v>368</v>
      </c>
      <c r="D13" s="758">
        <v>1410</v>
      </c>
      <c r="E13" s="759">
        <f>SUM(E5:E12)</f>
        <v>500007562.5</v>
      </c>
      <c r="F13" s="760" t="s">
        <v>369</v>
      </c>
    </row>
    <row r="14" spans="3:7" ht="27" customHeight="1" x14ac:dyDescent="0.25">
      <c r="C14" s="761" t="s">
        <v>370</v>
      </c>
      <c r="D14" s="762">
        <v>1406</v>
      </c>
      <c r="E14" s="763">
        <f>'BI (simplificada) '!E16</f>
        <v>-30000000</v>
      </c>
      <c r="F14" s="764" t="s">
        <v>107</v>
      </c>
      <c r="G14" s="765"/>
    </row>
    <row r="15" spans="3:7" ht="27" customHeight="1" x14ac:dyDescent="0.25">
      <c r="C15" s="752" t="s">
        <v>371</v>
      </c>
      <c r="D15" s="766">
        <v>1407</v>
      </c>
      <c r="E15" s="767">
        <f>'BI (simplificada) '!E17</f>
        <v>-92610000</v>
      </c>
      <c r="F15" s="768" t="s">
        <v>107</v>
      </c>
      <c r="G15" s="765"/>
    </row>
    <row r="16" spans="3:7" ht="27" customHeight="1" x14ac:dyDescent="0.25">
      <c r="C16" s="752" t="s">
        <v>372</v>
      </c>
      <c r="D16" s="766">
        <v>1408</v>
      </c>
      <c r="E16" s="767"/>
      <c r="F16" s="768" t="s">
        <v>107</v>
      </c>
      <c r="G16" s="765"/>
    </row>
    <row r="17" spans="3:6" ht="27" customHeight="1" x14ac:dyDescent="0.25">
      <c r="C17" s="752" t="s">
        <v>373</v>
      </c>
      <c r="D17" s="766">
        <v>1409</v>
      </c>
      <c r="E17" s="767">
        <f>'BI (simplificada) '!E21</f>
        <v>-27000000</v>
      </c>
      <c r="F17" s="768" t="s">
        <v>107</v>
      </c>
    </row>
    <row r="18" spans="3:6" ht="27" customHeight="1" x14ac:dyDescent="0.25">
      <c r="C18" s="752" t="s">
        <v>374</v>
      </c>
      <c r="D18" s="766">
        <v>1429</v>
      </c>
      <c r="E18" s="767"/>
      <c r="F18" s="768" t="s">
        <v>107</v>
      </c>
    </row>
    <row r="19" spans="3:6" ht="27" customHeight="1" x14ac:dyDescent="0.25">
      <c r="C19" s="752" t="s">
        <v>375</v>
      </c>
      <c r="D19" s="766">
        <v>1411</v>
      </c>
      <c r="E19" s="767">
        <f>'BI (simplificada) '!E22</f>
        <v>-14100416.132000001</v>
      </c>
      <c r="F19" s="768" t="s">
        <v>107</v>
      </c>
    </row>
    <row r="20" spans="3:6" ht="27" customHeight="1" x14ac:dyDescent="0.25">
      <c r="C20" s="752" t="s">
        <v>376</v>
      </c>
      <c r="D20" s="766">
        <v>1412</v>
      </c>
      <c r="E20" s="767">
        <f>'BI (simplificada) '!E23</f>
        <v>-3300000</v>
      </c>
      <c r="F20" s="768" t="s">
        <v>107</v>
      </c>
    </row>
    <row r="21" spans="3:6" ht="27" customHeight="1" x14ac:dyDescent="0.25">
      <c r="C21" s="752" t="s">
        <v>377</v>
      </c>
      <c r="D21" s="766">
        <v>1413</v>
      </c>
      <c r="E21" s="767">
        <f>'BI (simplificada) '!E24</f>
        <v>-36000000</v>
      </c>
      <c r="F21" s="768" t="s">
        <v>107</v>
      </c>
    </row>
    <row r="22" spans="3:6" ht="27" customHeight="1" x14ac:dyDescent="0.25">
      <c r="C22" s="752" t="s">
        <v>378</v>
      </c>
      <c r="D22" s="766">
        <v>1414</v>
      </c>
      <c r="E22" s="767">
        <f>'BI (simplificada) '!E29</f>
        <v>-35000000</v>
      </c>
      <c r="F22" s="768" t="s">
        <v>107</v>
      </c>
    </row>
    <row r="23" spans="3:6" ht="27" customHeight="1" x14ac:dyDescent="0.25">
      <c r="C23" s="752" t="s">
        <v>379</v>
      </c>
      <c r="D23" s="766">
        <v>1415</v>
      </c>
      <c r="E23" s="767"/>
      <c r="F23" s="768" t="s">
        <v>107</v>
      </c>
    </row>
    <row r="24" spans="3:6" ht="27" customHeight="1" x14ac:dyDescent="0.25">
      <c r="C24" s="769" t="s">
        <v>380</v>
      </c>
      <c r="D24" s="766">
        <v>1416</v>
      </c>
      <c r="E24" s="767"/>
      <c r="F24" s="768" t="s">
        <v>107</v>
      </c>
    </row>
    <row r="25" spans="3:6" ht="27" customHeight="1" x14ac:dyDescent="0.25">
      <c r="C25" s="769" t="s">
        <v>381</v>
      </c>
      <c r="D25" s="766">
        <v>1417</v>
      </c>
      <c r="E25" s="767"/>
      <c r="F25" s="768" t="s">
        <v>107</v>
      </c>
    </row>
    <row r="26" spans="3:6" ht="27" customHeight="1" x14ac:dyDescent="0.25">
      <c r="C26" s="769" t="s">
        <v>382</v>
      </c>
      <c r="D26" s="766">
        <v>1418</v>
      </c>
      <c r="E26" s="767"/>
      <c r="F26" s="768" t="s">
        <v>107</v>
      </c>
    </row>
    <row r="27" spans="3:6" ht="27" customHeight="1" x14ac:dyDescent="0.25">
      <c r="C27" s="769" t="s">
        <v>383</v>
      </c>
      <c r="D27" s="766">
        <v>1419</v>
      </c>
      <c r="E27" s="767"/>
      <c r="F27" s="768" t="s">
        <v>107</v>
      </c>
    </row>
    <row r="28" spans="3:6" ht="27" customHeight="1" x14ac:dyDescent="0.25">
      <c r="C28" s="769" t="s">
        <v>384</v>
      </c>
      <c r="D28" s="766">
        <v>1420</v>
      </c>
      <c r="E28" s="767"/>
      <c r="F28" s="768" t="s">
        <v>107</v>
      </c>
    </row>
    <row r="29" spans="3:6" ht="27" customHeight="1" x14ac:dyDescent="0.25">
      <c r="C29" s="769" t="s">
        <v>385</v>
      </c>
      <c r="D29" s="766">
        <v>1421</v>
      </c>
      <c r="E29" s="767"/>
      <c r="F29" s="768" t="s">
        <v>107</v>
      </c>
    </row>
    <row r="30" spans="3:6" ht="27" customHeight="1" x14ac:dyDescent="0.25">
      <c r="C30" s="769" t="s">
        <v>386</v>
      </c>
      <c r="D30" s="766">
        <v>1422</v>
      </c>
      <c r="E30" s="767">
        <f>SUM('BI (simplificada) '!E31:E33)</f>
        <v>-53836506.600000001</v>
      </c>
      <c r="F30" s="768" t="s">
        <v>107</v>
      </c>
    </row>
    <row r="31" spans="3:6" ht="27" customHeight="1" x14ac:dyDescent="0.25">
      <c r="C31" s="769" t="s">
        <v>387</v>
      </c>
      <c r="D31" s="766">
        <v>1423</v>
      </c>
      <c r="E31" s="767"/>
      <c r="F31" s="768" t="s">
        <v>107</v>
      </c>
    </row>
    <row r="32" spans="3:6" ht="27" customHeight="1" x14ac:dyDescent="0.25">
      <c r="C32" s="769" t="s">
        <v>388</v>
      </c>
      <c r="D32" s="766">
        <v>1424</v>
      </c>
      <c r="E32" s="767"/>
      <c r="F32" s="768" t="s">
        <v>107</v>
      </c>
    </row>
    <row r="33" spans="3:8" ht="35.4" customHeight="1" x14ac:dyDescent="0.25">
      <c r="C33" s="770" t="s">
        <v>389</v>
      </c>
      <c r="D33" s="771">
        <v>1425</v>
      </c>
      <c r="E33" s="767"/>
      <c r="F33" s="772" t="s">
        <v>107</v>
      </c>
    </row>
    <row r="34" spans="3:8" ht="27" customHeight="1" x14ac:dyDescent="0.25">
      <c r="C34" s="770" t="s">
        <v>390</v>
      </c>
      <c r="D34" s="771">
        <v>1426</v>
      </c>
      <c r="E34" s="773"/>
      <c r="F34" s="772" t="s">
        <v>107</v>
      </c>
    </row>
    <row r="35" spans="3:8" ht="27" customHeight="1" x14ac:dyDescent="0.25">
      <c r="C35" s="774" t="s">
        <v>391</v>
      </c>
      <c r="D35" s="771">
        <v>1427</v>
      </c>
      <c r="E35" s="775"/>
      <c r="F35" s="772" t="s">
        <v>107</v>
      </c>
    </row>
    <row r="36" spans="3:8" ht="27" customHeight="1" thickBot="1" x14ac:dyDescent="0.3">
      <c r="C36" s="753" t="s">
        <v>392</v>
      </c>
      <c r="D36" s="776">
        <v>1428</v>
      </c>
      <c r="E36" s="777"/>
      <c r="F36" s="778" t="s">
        <v>107</v>
      </c>
    </row>
    <row r="37" spans="3:8" ht="27" customHeight="1" thickBot="1" x14ac:dyDescent="0.3">
      <c r="C37" s="757" t="s">
        <v>393</v>
      </c>
      <c r="D37" s="758">
        <v>1430</v>
      </c>
      <c r="E37" s="779">
        <f>SUM(E14:E36)</f>
        <v>-291846922.73199999</v>
      </c>
      <c r="F37" s="760" t="s">
        <v>369</v>
      </c>
    </row>
    <row r="38" spans="3:8" ht="40.799999999999997" customHeight="1" thickBot="1" x14ac:dyDescent="0.3">
      <c r="C38" s="780" t="s">
        <v>394</v>
      </c>
      <c r="D38" s="781">
        <v>1431</v>
      </c>
      <c r="E38" s="779">
        <f>SUM('BI (simplificada) '!E41:E43)</f>
        <v>53836506.600000001</v>
      </c>
      <c r="F38" s="782" t="s">
        <v>360</v>
      </c>
    </row>
    <row r="39" spans="3:8" ht="56.4" customHeight="1" thickBot="1" x14ac:dyDescent="0.3">
      <c r="C39" s="783" t="s">
        <v>395</v>
      </c>
      <c r="D39" s="758">
        <v>1729</v>
      </c>
      <c r="E39" s="784">
        <f>E13+E37+E38</f>
        <v>261997146.368</v>
      </c>
      <c r="F39" s="760" t="s">
        <v>369</v>
      </c>
    </row>
    <row r="40" spans="3:8" ht="27" customHeight="1" x14ac:dyDescent="0.25">
      <c r="C40" s="774" t="s">
        <v>396</v>
      </c>
      <c r="D40" s="771">
        <v>1432</v>
      </c>
      <c r="E40" s="775">
        <f>'BI (simplificada) '!E56</f>
        <v>-59080319.884000003</v>
      </c>
      <c r="F40" s="772" t="s">
        <v>107</v>
      </c>
    </row>
    <row r="41" spans="3:8" ht="27" customHeight="1" thickBot="1" x14ac:dyDescent="0.35">
      <c r="C41" s="753" t="s">
        <v>397</v>
      </c>
      <c r="D41" s="776">
        <v>1433</v>
      </c>
      <c r="E41" s="777"/>
      <c r="F41" s="778" t="s">
        <v>107</v>
      </c>
      <c r="G41" s="785"/>
      <c r="H41" s="786"/>
    </row>
    <row r="42" spans="3:8" ht="41.4" customHeight="1" thickBot="1" x14ac:dyDescent="0.35">
      <c r="C42" s="783" t="s">
        <v>398</v>
      </c>
      <c r="D42" s="758">
        <v>1440</v>
      </c>
      <c r="E42" s="759">
        <f>SUM(E39:E41)</f>
        <v>202916826.484</v>
      </c>
      <c r="F42" s="760" t="s">
        <v>369</v>
      </c>
      <c r="G42" s="785"/>
      <c r="H42" s="786"/>
    </row>
    <row r="43" spans="3:8" ht="27" customHeight="1" thickBot="1" x14ac:dyDescent="0.3">
      <c r="C43" s="1113" t="s">
        <v>399</v>
      </c>
      <c r="D43" s="1114"/>
      <c r="E43" s="1114"/>
      <c r="F43" s="1115"/>
    </row>
    <row r="44" spans="3:8" ht="27" customHeight="1" x14ac:dyDescent="0.25">
      <c r="C44" s="761" t="s">
        <v>400</v>
      </c>
      <c r="D44" s="762">
        <v>1434</v>
      </c>
      <c r="E44" s="763"/>
      <c r="F44" s="746" t="s">
        <v>360</v>
      </c>
    </row>
    <row r="45" spans="3:8" ht="40.799999999999997" customHeight="1" thickBot="1" x14ac:dyDescent="0.3">
      <c r="C45" s="753" t="s">
        <v>401</v>
      </c>
      <c r="D45" s="776">
        <v>1435</v>
      </c>
      <c r="E45" s="777"/>
      <c r="F45" s="756" t="s">
        <v>360</v>
      </c>
    </row>
    <row r="46" spans="3:8" ht="27" customHeight="1" thickBot="1" x14ac:dyDescent="0.3">
      <c r="C46" s="783" t="s">
        <v>402</v>
      </c>
      <c r="D46" s="758">
        <v>1450</v>
      </c>
      <c r="E46" s="759"/>
      <c r="F46" s="760" t="s">
        <v>369</v>
      </c>
    </row>
  </sheetData>
  <mergeCells count="2">
    <mergeCell ref="C2:F3"/>
    <mergeCell ref="C43:F43"/>
  </mergeCells>
  <pageMargins left="0.23622047244094491" right="0.23622047244094491" top="0.74803149606299213" bottom="0.74803149606299213" header="0.31496062992125984" footer="0.31496062992125984"/>
  <pageSetup scale="51" orientation="portrait" verticalDpi="0" r:id="rId1"/>
  <headerFooter>
    <oddFooter>&amp;L&amp;"Verdana,Normal"&amp;12&amp;K09-024www.aulatributaria.cl&amp;R&amp;"Verdana,Negrita"&amp;12&amp;K09-024Adaptado por: Carolina Silva Correa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BAAEB-79E7-4E09-8914-577267FA7A7B}">
  <sheetPr>
    <tabColor rgb="FF92D050"/>
  </sheetPr>
  <dimension ref="A2:I27"/>
  <sheetViews>
    <sheetView view="pageBreakPreview" zoomScaleNormal="80" zoomScaleSheetLayoutView="100" workbookViewId="0">
      <selection activeCell="C9" sqref="C9"/>
    </sheetView>
  </sheetViews>
  <sheetFormatPr baseColWidth="10" defaultRowHeight="22.8" x14ac:dyDescent="0.4"/>
  <cols>
    <col min="1" max="1" width="11.5546875" style="33"/>
    <col min="2" max="2" width="52.5546875" style="25" customWidth="1"/>
    <col min="3" max="3" width="38" style="25" customWidth="1"/>
    <col min="4" max="4" width="21" style="30" customWidth="1"/>
    <col min="5" max="5" width="18.44140625" style="25" bestFit="1" customWidth="1"/>
    <col min="6" max="6" width="12.109375" style="25" bestFit="1" customWidth="1"/>
    <col min="7" max="16384" width="11.5546875" style="25"/>
  </cols>
  <sheetData>
    <row r="2" spans="1:9" s="29" customFormat="1" ht="23.4" thickBot="1" x14ac:dyDescent="0.4">
      <c r="A2" s="1116" t="s">
        <v>219</v>
      </c>
      <c r="B2" s="1117"/>
      <c r="C2" s="1117"/>
      <c r="D2" s="1117"/>
      <c r="E2" s="61"/>
    </row>
    <row r="3" spans="1:9" s="29" customFormat="1" ht="21" thickTop="1" x14ac:dyDescent="0.35">
      <c r="A3" s="54" t="s">
        <v>138</v>
      </c>
      <c r="B3" s="1118">
        <v>44196</v>
      </c>
      <c r="C3" s="1119"/>
      <c r="D3" s="55"/>
      <c r="E3" s="30"/>
    </row>
    <row r="4" spans="1:9" ht="15" customHeight="1" x14ac:dyDescent="0.4">
      <c r="B4" s="34"/>
      <c r="C4" s="34"/>
    </row>
    <row r="5" spans="1:9" ht="7.8" customHeight="1" x14ac:dyDescent="0.4"/>
    <row r="6" spans="1:9" x14ac:dyDescent="0.4">
      <c r="A6" s="33" t="s">
        <v>105</v>
      </c>
      <c r="B6" s="24" t="s">
        <v>220</v>
      </c>
      <c r="C6" s="28" t="s">
        <v>289</v>
      </c>
      <c r="D6" s="44">
        <f>'CPT AT 2020'!D27</f>
        <v>220644000</v>
      </c>
      <c r="E6" s="28">
        <f>'CPT AT 2020'!E27</f>
        <v>0</v>
      </c>
      <c r="F6" s="29"/>
      <c r="G6" s="29"/>
    </row>
    <row r="7" spans="1:9" x14ac:dyDescent="0.4">
      <c r="A7" s="33" t="s">
        <v>107</v>
      </c>
      <c r="B7" s="24" t="s">
        <v>243</v>
      </c>
      <c r="C7" s="28"/>
      <c r="D7" s="44"/>
      <c r="E7" s="28" t="s">
        <v>991</v>
      </c>
      <c r="F7" s="29"/>
      <c r="G7" s="29"/>
    </row>
    <row r="8" spans="1:9" x14ac:dyDescent="0.4">
      <c r="A8" s="33" t="s">
        <v>105</v>
      </c>
      <c r="B8" s="25" t="s">
        <v>221</v>
      </c>
      <c r="D8" s="65"/>
      <c r="E8" s="28"/>
    </row>
    <row r="9" spans="1:9" x14ac:dyDescent="0.4">
      <c r="A9" s="33" t="s">
        <v>105</v>
      </c>
      <c r="B9" s="25" t="s">
        <v>222</v>
      </c>
      <c r="D9" s="65"/>
    </row>
    <row r="10" spans="1:9" x14ac:dyDescent="0.4">
      <c r="A10" s="33" t="s">
        <v>107</v>
      </c>
      <c r="B10" s="25" t="s">
        <v>223</v>
      </c>
      <c r="D10" s="65"/>
    </row>
    <row r="11" spans="1:9" x14ac:dyDescent="0.4">
      <c r="D11" s="65"/>
    </row>
    <row r="12" spans="1:9" x14ac:dyDescent="0.4">
      <c r="B12" s="26" t="s">
        <v>122</v>
      </c>
      <c r="D12" s="65"/>
    </row>
    <row r="13" spans="1:9" x14ac:dyDescent="0.4">
      <c r="A13" s="33" t="s">
        <v>105</v>
      </c>
      <c r="B13" s="25" t="s">
        <v>224</v>
      </c>
      <c r="D13" s="65">
        <f>'BI (simplificada) '!E61</f>
        <v>202916826.484</v>
      </c>
      <c r="E13" s="75"/>
      <c r="F13" s="29"/>
      <c r="G13" s="29"/>
      <c r="H13" s="29"/>
      <c r="I13" s="29"/>
    </row>
    <row r="14" spans="1:9" ht="24" customHeight="1" x14ac:dyDescent="0.4">
      <c r="A14" s="33" t="s">
        <v>105</v>
      </c>
      <c r="B14" s="25" t="s">
        <v>101</v>
      </c>
      <c r="D14" s="65">
        <f>-'BI (completa)'!E38</f>
        <v>59080319.884000018</v>
      </c>
      <c r="E14" s="615"/>
    </row>
    <row r="15" spans="1:9" x14ac:dyDescent="0.4">
      <c r="A15" s="33" t="s">
        <v>105</v>
      </c>
      <c r="B15" s="25" t="s">
        <v>225</v>
      </c>
      <c r="D15" s="65"/>
      <c r="E15" s="28"/>
      <c r="F15" s="29"/>
      <c r="G15" s="29"/>
      <c r="H15" s="29"/>
      <c r="I15" s="29"/>
    </row>
    <row r="16" spans="1:9" x14ac:dyDescent="0.4">
      <c r="A16" s="33" t="s">
        <v>105</v>
      </c>
      <c r="B16" s="25" t="s">
        <v>169</v>
      </c>
      <c r="D16" s="65"/>
    </row>
    <row r="17" spans="1:9" x14ac:dyDescent="0.4">
      <c r="D17" s="65"/>
    </row>
    <row r="18" spans="1:9" x14ac:dyDescent="0.4">
      <c r="B18" s="26" t="s">
        <v>106</v>
      </c>
      <c r="D18" s="65"/>
    </row>
    <row r="19" spans="1:9" x14ac:dyDescent="0.4">
      <c r="A19" s="33" t="s">
        <v>107</v>
      </c>
      <c r="B19" s="25" t="s">
        <v>226</v>
      </c>
      <c r="C19" s="53" t="str">
        <f>'BI (completa)'!A10</f>
        <v>MULTA FISCAL</v>
      </c>
      <c r="D19" s="65">
        <f>-'BI (completa)'!E10</f>
        <v>-600000</v>
      </c>
    </row>
    <row r="20" spans="1:9" x14ac:dyDescent="0.4">
      <c r="A20" s="33" t="s">
        <v>107</v>
      </c>
      <c r="B20" s="25" t="s">
        <v>226</v>
      </c>
      <c r="C20" s="53" t="str">
        <f>'BI (completa)'!A11</f>
        <v>REAJUSTE ART. 72</v>
      </c>
      <c r="D20" s="65">
        <f>-'BI (completa)'!E11</f>
        <v>-432066.6</v>
      </c>
    </row>
    <row r="21" spans="1:9" x14ac:dyDescent="0.4">
      <c r="A21" s="33" t="s">
        <v>107</v>
      </c>
      <c r="B21" s="25" t="s">
        <v>226</v>
      </c>
      <c r="C21" s="53" t="str">
        <f>'BI (completa)'!A12</f>
        <v>IMPUESTO DE PRIMERA</v>
      </c>
      <c r="D21" s="65">
        <f>-'BI (completa)'!E12</f>
        <v>-52804440</v>
      </c>
    </row>
    <row r="22" spans="1:9" x14ac:dyDescent="0.4">
      <c r="A22" s="33" t="s">
        <v>107</v>
      </c>
      <c r="B22" s="25" t="s">
        <v>227</v>
      </c>
      <c r="D22" s="65">
        <f>-'BCE 2020'!F14</f>
        <v>-90000000</v>
      </c>
    </row>
    <row r="23" spans="1:9" x14ac:dyDescent="0.4">
      <c r="A23" s="33" t="s">
        <v>107</v>
      </c>
      <c r="B23" s="25" t="s">
        <v>228</v>
      </c>
      <c r="D23" s="65"/>
      <c r="E23" s="28"/>
      <c r="F23" s="29"/>
      <c r="G23" s="29"/>
      <c r="H23" s="29"/>
      <c r="I23" s="29"/>
    </row>
    <row r="24" spans="1:9" ht="27" customHeight="1" x14ac:dyDescent="0.4">
      <c r="D24" s="44"/>
    </row>
    <row r="25" spans="1:9" ht="23.4" thickBot="1" x14ac:dyDescent="0.45">
      <c r="A25" s="616"/>
      <c r="B25" s="49" t="s">
        <v>229</v>
      </c>
      <c r="C25" s="49"/>
      <c r="D25" s="617">
        <f>SUM(D6:D24)</f>
        <v>338804639.76799995</v>
      </c>
    </row>
    <row r="26" spans="1:9" ht="23.4" thickTop="1" x14ac:dyDescent="0.4"/>
    <row r="27" spans="1:9" x14ac:dyDescent="0.4">
      <c r="B27" s="28"/>
    </row>
  </sheetData>
  <mergeCells count="2">
    <mergeCell ref="A2:D2"/>
    <mergeCell ref="B3:C3"/>
  </mergeCells>
  <pageMargins left="0.7" right="0.7" top="0.75" bottom="0.75" header="0.3" footer="0.3"/>
  <pageSetup scale="60"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B8F99-6140-4DA8-A29B-D424394945D9}">
  <sheetPr>
    <tabColor rgb="FF00B050"/>
    <pageSetUpPr fitToPage="1"/>
  </sheetPr>
  <dimension ref="C1:H25"/>
  <sheetViews>
    <sheetView showGridLines="0" view="pageBreakPreview" zoomScale="110" zoomScaleNormal="100" zoomScaleSheetLayoutView="110" workbookViewId="0">
      <selection activeCell="K19" sqref="K19"/>
    </sheetView>
  </sheetViews>
  <sheetFormatPr baseColWidth="10" defaultRowHeight="19.8" x14ac:dyDescent="0.3"/>
  <cols>
    <col min="1" max="1" width="1.88671875" style="742" customWidth="1"/>
    <col min="2" max="2" width="4.6640625" style="742" customWidth="1"/>
    <col min="3" max="3" width="61.6640625" style="742" customWidth="1"/>
    <col min="4" max="4" width="8.44140625" style="742" customWidth="1"/>
    <col min="5" max="5" width="30.77734375" style="742" customWidth="1"/>
    <col min="6" max="6" width="4.6640625" style="742" customWidth="1"/>
    <col min="7" max="7" width="27.33203125" style="785" customWidth="1"/>
    <col min="8" max="8" width="23.6640625" style="785" customWidth="1"/>
    <col min="9" max="9" width="7" style="742" customWidth="1"/>
    <col min="10" max="10" width="8.33203125" style="742" customWidth="1"/>
    <col min="11" max="11" width="9" style="742" customWidth="1"/>
    <col min="12" max="14" width="4.6640625" style="742" customWidth="1"/>
    <col min="15" max="15" width="7.109375" style="742" customWidth="1"/>
    <col min="16" max="16" width="8.5546875" style="742" customWidth="1"/>
    <col min="17" max="20" width="4.6640625" style="742" customWidth="1"/>
    <col min="21" max="22" width="11.5546875" style="742"/>
    <col min="23" max="23" width="7.21875" style="742" customWidth="1"/>
    <col min="24" max="24" width="7.33203125" style="742" customWidth="1"/>
    <col min="25" max="25" width="6.6640625" style="742" customWidth="1"/>
    <col min="26" max="26" width="8.109375" style="742" customWidth="1"/>
    <col min="27" max="27" width="9.21875" style="742" customWidth="1"/>
    <col min="28" max="28" width="11.5546875" style="742"/>
    <col min="29" max="29" width="4.44140625" style="742" customWidth="1"/>
    <col min="30" max="30" width="4.88671875" style="742" customWidth="1"/>
    <col min="31" max="31" width="3.6640625" style="742" customWidth="1"/>
    <col min="32" max="32" width="4.33203125" style="742" customWidth="1"/>
    <col min="33" max="16384" width="11.5546875" style="742"/>
  </cols>
  <sheetData>
    <row r="1" spans="3:6" ht="20.399999999999999" thickBot="1" x14ac:dyDescent="0.35"/>
    <row r="2" spans="3:6" x14ac:dyDescent="0.3">
      <c r="C2" s="1120" t="s">
        <v>414</v>
      </c>
      <c r="D2" s="1121"/>
      <c r="E2" s="1121"/>
      <c r="F2" s="1122"/>
    </row>
    <row r="3" spans="3:6" ht="28.8" customHeight="1" thickBot="1" x14ac:dyDescent="0.35">
      <c r="C3" s="1123"/>
      <c r="D3" s="1124"/>
      <c r="E3" s="1124"/>
      <c r="F3" s="1125"/>
    </row>
    <row r="4" spans="3:6" ht="27" customHeight="1" x14ac:dyDescent="0.3">
      <c r="C4" s="787" t="s">
        <v>415</v>
      </c>
      <c r="D4" s="788">
        <v>1445</v>
      </c>
      <c r="E4" s="763">
        <f>'CPT simplificado AT 2021'!D6</f>
        <v>220644000</v>
      </c>
      <c r="F4" s="746" t="s">
        <v>360</v>
      </c>
    </row>
    <row r="5" spans="3:6" ht="27" customHeight="1" x14ac:dyDescent="0.3">
      <c r="C5" s="789" t="s">
        <v>416</v>
      </c>
      <c r="D5" s="790">
        <v>1446</v>
      </c>
      <c r="E5" s="775"/>
      <c r="F5" s="772" t="s">
        <v>107</v>
      </c>
    </row>
    <row r="6" spans="3:6" ht="27" customHeight="1" x14ac:dyDescent="0.3">
      <c r="C6" s="789" t="s">
        <v>417</v>
      </c>
      <c r="D6" s="790">
        <v>1374</v>
      </c>
      <c r="E6" s="775"/>
      <c r="F6" s="791" t="s">
        <v>360</v>
      </c>
    </row>
    <row r="7" spans="3:6" ht="27" customHeight="1" x14ac:dyDescent="0.3">
      <c r="C7" s="792" t="s">
        <v>418</v>
      </c>
      <c r="D7" s="793">
        <v>1375</v>
      </c>
      <c r="E7" s="794"/>
      <c r="F7" s="795" t="s">
        <v>360</v>
      </c>
    </row>
    <row r="8" spans="3:6" ht="27" customHeight="1" x14ac:dyDescent="0.3">
      <c r="C8" s="796" t="s">
        <v>419</v>
      </c>
      <c r="D8" s="790">
        <v>1376</v>
      </c>
      <c r="E8" s="797"/>
      <c r="F8" s="798" t="s">
        <v>107</v>
      </c>
    </row>
    <row r="9" spans="3:6" ht="27" customHeight="1" x14ac:dyDescent="0.3">
      <c r="C9" s="799" t="s">
        <v>420</v>
      </c>
      <c r="D9" s="793">
        <v>1705</v>
      </c>
      <c r="E9" s="794">
        <f>'CPT simplificado AT 2021'!D13</f>
        <v>202916826.484</v>
      </c>
      <c r="F9" s="795" t="s">
        <v>360</v>
      </c>
    </row>
    <row r="10" spans="3:6" ht="27" customHeight="1" x14ac:dyDescent="0.3">
      <c r="C10" s="796" t="s">
        <v>402</v>
      </c>
      <c r="D10" s="790">
        <v>1706</v>
      </c>
      <c r="E10" s="797"/>
      <c r="F10" s="798" t="s">
        <v>107</v>
      </c>
    </row>
    <row r="11" spans="3:6" ht="27" customHeight="1" x14ac:dyDescent="0.3">
      <c r="C11" s="789" t="s">
        <v>390</v>
      </c>
      <c r="D11" s="790">
        <v>1707</v>
      </c>
      <c r="E11" s="775"/>
      <c r="F11" s="791" t="s">
        <v>360</v>
      </c>
    </row>
    <row r="12" spans="3:6" ht="27" customHeight="1" x14ac:dyDescent="0.3">
      <c r="C12" s="800" t="s">
        <v>421</v>
      </c>
      <c r="D12" s="801">
        <v>1377</v>
      </c>
      <c r="E12" s="767"/>
      <c r="F12" s="750" t="s">
        <v>360</v>
      </c>
    </row>
    <row r="13" spans="3:6" ht="27" customHeight="1" x14ac:dyDescent="0.3">
      <c r="C13" s="802" t="s">
        <v>422</v>
      </c>
      <c r="D13" s="801">
        <v>1378</v>
      </c>
      <c r="E13" s="767"/>
      <c r="F13" s="768" t="s">
        <v>107</v>
      </c>
    </row>
    <row r="14" spans="3:6" ht="27" customHeight="1" x14ac:dyDescent="0.3">
      <c r="C14" s="802" t="s">
        <v>423</v>
      </c>
      <c r="D14" s="801">
        <v>1726</v>
      </c>
      <c r="E14" s="767"/>
      <c r="F14" s="750" t="s">
        <v>360</v>
      </c>
    </row>
    <row r="15" spans="3:6" ht="27" customHeight="1" x14ac:dyDescent="0.3">
      <c r="C15" s="800" t="s">
        <v>424</v>
      </c>
      <c r="D15" s="801">
        <v>1591</v>
      </c>
      <c r="E15" s="767"/>
      <c r="F15" s="768" t="s">
        <v>107</v>
      </c>
    </row>
    <row r="16" spans="3:6" ht="27" customHeight="1" x14ac:dyDescent="0.3">
      <c r="C16" s="800" t="s">
        <v>425</v>
      </c>
      <c r="D16" s="801">
        <v>1479</v>
      </c>
      <c r="E16" s="767">
        <f>'CPT simplificado AT 2021'!D22</f>
        <v>-90000000</v>
      </c>
      <c r="F16" s="768" t="s">
        <v>107</v>
      </c>
    </row>
    <row r="17" spans="3:8" ht="27" customHeight="1" x14ac:dyDescent="0.3">
      <c r="C17" s="800" t="s">
        <v>426</v>
      </c>
      <c r="D17" s="801">
        <v>1708</v>
      </c>
      <c r="E17" s="767">
        <f>SUM('CPT simplificado AT 2021'!D19:D21)</f>
        <v>-53836506.600000001</v>
      </c>
      <c r="F17" s="768" t="s">
        <v>107</v>
      </c>
    </row>
    <row r="18" spans="3:8" ht="27" customHeight="1" x14ac:dyDescent="0.3">
      <c r="C18" s="800" t="s">
        <v>427</v>
      </c>
      <c r="D18" s="801">
        <v>1709</v>
      </c>
      <c r="E18" s="767"/>
      <c r="F18" s="768" t="s">
        <v>107</v>
      </c>
    </row>
    <row r="19" spans="3:8" ht="27" customHeight="1" x14ac:dyDescent="0.3">
      <c r="C19" s="802" t="s">
        <v>428</v>
      </c>
      <c r="D19" s="801">
        <v>1379</v>
      </c>
      <c r="E19" s="767"/>
      <c r="F19" s="768" t="s">
        <v>107</v>
      </c>
    </row>
    <row r="20" spans="3:8" ht="27" customHeight="1" x14ac:dyDescent="0.3">
      <c r="C20" s="803" t="s">
        <v>396</v>
      </c>
      <c r="D20" s="801">
        <v>1710</v>
      </c>
      <c r="E20" s="767">
        <f>'CPT simplificado AT 2021'!D14</f>
        <v>59080319.884000018</v>
      </c>
      <c r="F20" s="750" t="s">
        <v>360</v>
      </c>
    </row>
    <row r="21" spans="3:8" ht="27" customHeight="1" x14ac:dyDescent="0.3">
      <c r="C21" s="802" t="s">
        <v>429</v>
      </c>
      <c r="D21" s="801">
        <v>1711</v>
      </c>
      <c r="E21" s="767"/>
      <c r="F21" s="750" t="s">
        <v>360</v>
      </c>
    </row>
    <row r="22" spans="3:8" ht="27" customHeight="1" x14ac:dyDescent="0.3">
      <c r="C22" s="803" t="s">
        <v>430</v>
      </c>
      <c r="D22" s="801">
        <v>1380</v>
      </c>
      <c r="E22" s="767"/>
      <c r="F22" s="750" t="s">
        <v>360</v>
      </c>
    </row>
    <row r="23" spans="3:8" ht="27" customHeight="1" thickBot="1" x14ac:dyDescent="0.35">
      <c r="C23" s="804" t="s">
        <v>431</v>
      </c>
      <c r="D23" s="805">
        <v>1381</v>
      </c>
      <c r="E23" s="777"/>
      <c r="F23" s="778" t="s">
        <v>107</v>
      </c>
      <c r="G23" s="785" t="s">
        <v>994</v>
      </c>
      <c r="H23" s="806" t="s">
        <v>993</v>
      </c>
    </row>
    <row r="24" spans="3:8" ht="27" customHeight="1" thickBot="1" x14ac:dyDescent="0.35">
      <c r="C24" s="807" t="s">
        <v>404</v>
      </c>
      <c r="D24" s="808">
        <v>1545</v>
      </c>
      <c r="E24" s="759">
        <f>SUM(E4:E23)</f>
        <v>338804639.76799995</v>
      </c>
      <c r="F24" s="760" t="s">
        <v>369</v>
      </c>
      <c r="G24" s="785">
        <f>'CPT simplificado AT 2021'!D25</f>
        <v>338804639.76799995</v>
      </c>
      <c r="H24" s="806">
        <f>G24-E24</f>
        <v>0</v>
      </c>
    </row>
    <row r="25" spans="3:8" ht="27" customHeight="1" thickBot="1" x14ac:dyDescent="0.35">
      <c r="C25" s="807" t="s">
        <v>405</v>
      </c>
      <c r="D25" s="808">
        <v>1546</v>
      </c>
      <c r="E25" s="759"/>
      <c r="F25" s="760" t="s">
        <v>369</v>
      </c>
    </row>
  </sheetData>
  <mergeCells count="1">
    <mergeCell ref="C2:F3"/>
  </mergeCells>
  <pageMargins left="0.23622047244094491" right="0.23622047244094491" top="0.74803149606299213" bottom="0.74803149606299213" header="0.31496062992125984" footer="0.31496062992125984"/>
  <pageSetup scale="96" orientation="portrait" verticalDpi="0" r:id="rId1"/>
  <headerFooter>
    <oddFooter>&amp;L&amp;"Verdana,Normal"&amp;12&amp;K09-024www.aulatributaria.cl&amp;R&amp;"Verdana,Negrita"&amp;12&amp;K09-024Adaptado por: Carolina Silva Correa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019AE-2C6C-4DF0-AD31-A97EEB05E5F7}">
  <sheetPr>
    <tabColor rgb="FF92D050"/>
    <pageSetUpPr fitToPage="1"/>
  </sheetPr>
  <dimension ref="A1:O62"/>
  <sheetViews>
    <sheetView view="pageBreakPreview" zoomScaleNormal="90" zoomScaleSheetLayoutView="100" workbookViewId="0">
      <selection activeCell="D8" sqref="D8:D10"/>
    </sheetView>
  </sheetViews>
  <sheetFormatPr baseColWidth="10" defaultColWidth="11.44140625" defaultRowHeight="18" x14ac:dyDescent="0.35"/>
  <cols>
    <col min="1" max="1" width="2.88671875" style="5" customWidth="1"/>
    <col min="2" max="2" width="28.109375" style="5" customWidth="1"/>
    <col min="3" max="3" width="14.6640625" style="5" customWidth="1"/>
    <col min="4" max="4" width="18.33203125" style="5" customWidth="1"/>
    <col min="5" max="5" width="20.44140625" style="5" customWidth="1"/>
    <col min="6" max="6" width="17.77734375" style="5" customWidth="1"/>
    <col min="7" max="7" width="22" style="5" customWidth="1"/>
    <col min="8" max="8" width="22.21875" style="5" customWidth="1"/>
    <col min="9" max="9" width="20.33203125" style="5" customWidth="1"/>
    <col min="10" max="10" width="17.77734375" style="5" customWidth="1"/>
    <col min="11" max="11" width="12.21875" style="463" customWidth="1"/>
    <col min="12" max="12" width="11.21875" style="463" customWidth="1"/>
    <col min="13" max="13" width="13.109375" style="463" customWidth="1"/>
    <col min="14" max="14" width="12.44140625" style="463" customWidth="1"/>
    <col min="15" max="15" width="15.6640625" style="5" customWidth="1"/>
    <col min="16" max="17" width="11.44140625" style="5" customWidth="1"/>
    <col min="18" max="16384" width="11.44140625" style="5"/>
  </cols>
  <sheetData>
    <row r="1" spans="1:15" ht="25.2" thickBot="1" x14ac:dyDescent="0.45">
      <c r="B1" s="461" t="s">
        <v>170</v>
      </c>
      <c r="C1" s="50"/>
      <c r="D1" s="50"/>
      <c r="F1" s="50"/>
      <c r="G1" s="462"/>
      <c r="H1" s="329" t="s">
        <v>171</v>
      </c>
      <c r="I1" s="857" t="s">
        <v>108</v>
      </c>
      <c r="J1" s="20"/>
      <c r="K1" s="459"/>
    </row>
    <row r="2" spans="1:15" ht="17.399999999999999" x14ac:dyDescent="0.3">
      <c r="D2" s="50"/>
      <c r="J2" s="20"/>
      <c r="K2" s="489"/>
      <c r="L2" s="490" t="s">
        <v>108</v>
      </c>
      <c r="M2" s="490" t="s">
        <v>108</v>
      </c>
      <c r="N2" s="490" t="s">
        <v>110</v>
      </c>
      <c r="O2" s="491" t="s">
        <v>260</v>
      </c>
    </row>
    <row r="3" spans="1:15" x14ac:dyDescent="0.35">
      <c r="D3" s="50"/>
      <c r="J3" s="20"/>
      <c r="K3" s="492" t="s">
        <v>172</v>
      </c>
      <c r="L3" s="493">
        <v>0.25</v>
      </c>
      <c r="M3" s="494">
        <v>0.1</v>
      </c>
      <c r="N3" s="493">
        <v>0.27</v>
      </c>
      <c r="O3" s="493">
        <v>0.24</v>
      </c>
    </row>
    <row r="4" spans="1:15" ht="17.399999999999999" x14ac:dyDescent="0.3">
      <c r="D4" s="50"/>
      <c r="G4" s="50" t="s">
        <v>183</v>
      </c>
      <c r="H4" s="50" t="s">
        <v>183</v>
      </c>
      <c r="I4" s="50" t="s">
        <v>173</v>
      </c>
      <c r="J4" s="20"/>
      <c r="K4" s="489" t="s">
        <v>109</v>
      </c>
      <c r="L4" s="495">
        <v>0.33333299999999999</v>
      </c>
      <c r="M4" s="490">
        <v>0.111111</v>
      </c>
      <c r="N4" s="490">
        <v>0.369863</v>
      </c>
      <c r="O4" s="490">
        <v>0.31578899999999999</v>
      </c>
    </row>
    <row r="5" spans="1:15" x14ac:dyDescent="0.35">
      <c r="D5" s="50"/>
      <c r="G5" s="983">
        <f>M4</f>
        <v>0.111111</v>
      </c>
      <c r="H5" s="983">
        <f>M4</f>
        <v>0.111111</v>
      </c>
      <c r="I5" s="465"/>
      <c r="J5" s="20"/>
      <c r="K5" s="459"/>
      <c r="N5" s="466"/>
      <c r="O5" s="51"/>
    </row>
    <row r="6" spans="1:15" ht="18.600000000000001" customHeight="1" x14ac:dyDescent="0.35">
      <c r="D6" s="50" t="s">
        <v>950</v>
      </c>
      <c r="E6" s="5" t="s">
        <v>174</v>
      </c>
      <c r="F6" s="5" t="s">
        <v>175</v>
      </c>
      <c r="G6" s="499"/>
      <c r="H6" s="499"/>
      <c r="J6" s="20"/>
      <c r="K6" s="459"/>
      <c r="N6" s="467"/>
      <c r="O6" s="468"/>
    </row>
    <row r="7" spans="1:15" ht="18.600000000000001" customHeight="1" thickBot="1" x14ac:dyDescent="0.4">
      <c r="D7" s="50"/>
      <c r="F7" s="51"/>
      <c r="G7" s="457" t="s">
        <v>174</v>
      </c>
      <c r="H7" s="78" t="s">
        <v>175</v>
      </c>
      <c r="I7" s="78" t="s">
        <v>176</v>
      </c>
      <c r="J7" s="20"/>
      <c r="K7" s="459"/>
      <c r="N7" s="467"/>
      <c r="O7" s="468"/>
    </row>
    <row r="8" spans="1:15" s="77" customFormat="1" ht="44.4" customHeight="1" thickBot="1" x14ac:dyDescent="0.35">
      <c r="B8" s="1831" t="s">
        <v>111</v>
      </c>
      <c r="C8" s="1832"/>
      <c r="D8" s="1833" t="s">
        <v>161</v>
      </c>
      <c r="E8" s="1833" t="s">
        <v>112</v>
      </c>
      <c r="F8" s="1834" t="s">
        <v>113</v>
      </c>
      <c r="G8" s="1835" t="s">
        <v>114</v>
      </c>
      <c r="H8" s="1835" t="s">
        <v>114</v>
      </c>
      <c r="I8" s="1835" t="s">
        <v>114</v>
      </c>
      <c r="J8" s="1836" t="s">
        <v>290</v>
      </c>
      <c r="K8" s="469"/>
      <c r="L8" s="470"/>
      <c r="M8" s="470"/>
      <c r="N8" s="470"/>
    </row>
    <row r="9" spans="1:15" s="77" customFormat="1" ht="30.6" customHeight="1" x14ac:dyDescent="0.3">
      <c r="B9" s="1837"/>
      <c r="C9" s="1838"/>
      <c r="D9" s="1839"/>
      <c r="E9" s="1840"/>
      <c r="F9" s="1841"/>
      <c r="G9" s="1842" t="s">
        <v>844</v>
      </c>
      <c r="H9" s="1843" t="s">
        <v>455</v>
      </c>
      <c r="I9" s="1843" t="s">
        <v>181</v>
      </c>
      <c r="J9" s="1844"/>
      <c r="K9" s="469"/>
      <c r="L9" s="470"/>
      <c r="M9" s="470"/>
      <c r="N9" s="470"/>
    </row>
    <row r="10" spans="1:15" s="77" customFormat="1" ht="32.4" customHeight="1" thickBot="1" x14ac:dyDescent="0.35">
      <c r="B10" s="1845"/>
      <c r="C10" s="1846"/>
      <c r="D10" s="1847"/>
      <c r="E10" s="1848"/>
      <c r="F10" s="1849" t="s">
        <v>1037</v>
      </c>
      <c r="G10" s="1850">
        <f>G5</f>
        <v>0.111111</v>
      </c>
      <c r="H10" s="1851">
        <f>H5</f>
        <v>0.111111</v>
      </c>
      <c r="I10" s="1852" t="s">
        <v>173</v>
      </c>
      <c r="J10" s="1853"/>
      <c r="K10" s="471"/>
      <c r="L10" s="470"/>
      <c r="M10" s="470"/>
      <c r="N10" s="470"/>
    </row>
    <row r="11" spans="1:15" s="77" customFormat="1" ht="10.8" customHeight="1" x14ac:dyDescent="0.3">
      <c r="B11" s="483"/>
      <c r="C11" s="484"/>
      <c r="D11" s="485"/>
      <c r="E11" s="484"/>
      <c r="F11" s="484"/>
      <c r="G11" s="485"/>
      <c r="H11" s="485"/>
      <c r="I11" s="485"/>
      <c r="J11" s="486"/>
      <c r="K11" s="471"/>
      <c r="L11" s="470"/>
      <c r="M11" s="470"/>
      <c r="N11" s="470"/>
    </row>
    <row r="12" spans="1:15" s="36" customFormat="1" ht="24.9" customHeight="1" x14ac:dyDescent="0.35">
      <c r="B12" s="474" t="s">
        <v>115</v>
      </c>
      <c r="C12" s="858">
        <v>43830</v>
      </c>
      <c r="D12" s="476">
        <f>E12+F12</f>
        <v>210644000</v>
      </c>
      <c r="E12" s="475">
        <f>E46</f>
        <v>210644000</v>
      </c>
      <c r="F12" s="475"/>
      <c r="G12" s="475"/>
      <c r="H12" s="475">
        <f>'RRE AT 2020'!H27</f>
        <v>19331838.5</v>
      </c>
      <c r="I12" s="475"/>
      <c r="J12" s="477"/>
      <c r="K12" s="859" t="s">
        <v>1036</v>
      </c>
      <c r="L12" s="860"/>
      <c r="M12" s="472"/>
      <c r="N12" s="472"/>
    </row>
    <row r="13" spans="1:15" s="36" customFormat="1" ht="10.199999999999999" customHeight="1" x14ac:dyDescent="0.35">
      <c r="A13" s="861"/>
      <c r="B13" s="862"/>
      <c r="C13" s="858"/>
      <c r="D13" s="476"/>
      <c r="E13" s="475"/>
      <c r="F13" s="475"/>
      <c r="G13" s="475"/>
      <c r="H13" s="475"/>
      <c r="I13" s="475"/>
      <c r="J13" s="478"/>
      <c r="K13" s="459"/>
      <c r="L13" s="472"/>
      <c r="M13" s="472"/>
      <c r="N13" s="472"/>
    </row>
    <row r="14" spans="1:15" s="36" customFormat="1" ht="19.8" customHeight="1" thickBot="1" x14ac:dyDescent="0.4">
      <c r="B14" s="487" t="s">
        <v>117</v>
      </c>
      <c r="C14" s="863">
        <v>44196</v>
      </c>
      <c r="D14" s="488">
        <f>SUM(D12:D13)</f>
        <v>210644000</v>
      </c>
      <c r="E14" s="488">
        <f t="shared" ref="E14:I14" si="0">SUM(E12:E13)</f>
        <v>210644000</v>
      </c>
      <c r="F14" s="488">
        <f t="shared" si="0"/>
        <v>0</v>
      </c>
      <c r="G14" s="488">
        <f t="shared" si="0"/>
        <v>0</v>
      </c>
      <c r="H14" s="488">
        <f t="shared" si="0"/>
        <v>19331838.5</v>
      </c>
      <c r="I14" s="488">
        <f t="shared" si="0"/>
        <v>0</v>
      </c>
      <c r="J14" s="580"/>
      <c r="K14" s="459"/>
      <c r="L14" s="472"/>
      <c r="M14" s="472"/>
      <c r="N14" s="472"/>
    </row>
    <row r="15" spans="1:15" s="36" customFormat="1" ht="6" customHeight="1" thickTop="1" x14ac:dyDescent="0.35">
      <c r="B15" s="474"/>
      <c r="C15" s="864"/>
      <c r="D15" s="476"/>
      <c r="E15" s="476"/>
      <c r="F15" s="476"/>
      <c r="G15" s="476"/>
      <c r="H15" s="475"/>
      <c r="I15" s="475"/>
      <c r="J15" s="478"/>
      <c r="K15" s="459"/>
      <c r="L15" s="472"/>
      <c r="M15" s="472"/>
      <c r="N15" s="472"/>
    </row>
    <row r="16" spans="1:15" s="36" customFormat="1" ht="19.8" customHeight="1" x14ac:dyDescent="0.35">
      <c r="B16" s="474" t="s">
        <v>177</v>
      </c>
      <c r="C16" s="864"/>
      <c r="D16" s="476">
        <f>E16</f>
        <v>-210644000</v>
      </c>
      <c r="E16" s="476">
        <f>-E14</f>
        <v>-210644000</v>
      </c>
      <c r="F16" s="476"/>
      <c r="G16" s="476"/>
      <c r="H16" s="475"/>
      <c r="I16" s="475"/>
      <c r="J16" s="478"/>
      <c r="K16" s="459"/>
      <c r="L16" s="472"/>
      <c r="M16" s="472"/>
      <c r="N16" s="472"/>
    </row>
    <row r="17" spans="2:15" s="36" customFormat="1" ht="25.8" customHeight="1" x14ac:dyDescent="0.6">
      <c r="B17" s="474" t="s">
        <v>167</v>
      </c>
      <c r="C17" s="479"/>
      <c r="D17" s="476">
        <f>E17</f>
        <v>418804639.76799995</v>
      </c>
      <c r="E17" s="475">
        <f>E61</f>
        <v>418804639.76799995</v>
      </c>
      <c r="F17" s="475"/>
      <c r="G17" s="475"/>
      <c r="H17" s="475"/>
      <c r="I17" s="475"/>
      <c r="J17" s="478"/>
      <c r="K17" s="459"/>
      <c r="L17" s="472"/>
      <c r="M17" s="472"/>
      <c r="N17" s="472"/>
    </row>
    <row r="18" spans="2:15" s="36" customFormat="1" ht="18.600000000000001" customHeight="1" x14ac:dyDescent="0.6">
      <c r="B18" s="480" t="s">
        <v>106</v>
      </c>
      <c r="C18" s="479"/>
      <c r="D18" s="476"/>
      <c r="E18" s="475"/>
      <c r="F18" s="475"/>
      <c r="G18" s="475"/>
      <c r="H18" s="475"/>
      <c r="I18" s="475"/>
      <c r="J18" s="478"/>
      <c r="K18" s="459"/>
      <c r="L18" s="472"/>
      <c r="M18" s="472"/>
      <c r="N18" s="472"/>
    </row>
    <row r="19" spans="2:15" s="36" customFormat="1" ht="25.8" customHeight="1" x14ac:dyDescent="0.6">
      <c r="B19" s="474" t="s">
        <v>261</v>
      </c>
      <c r="C19" s="479"/>
      <c r="D19" s="476"/>
      <c r="E19" s="475"/>
      <c r="F19" s="475"/>
      <c r="G19" s="475"/>
      <c r="H19" s="475"/>
      <c r="I19" s="475"/>
      <c r="J19" s="477"/>
      <c r="K19" s="464" t="s">
        <v>1011</v>
      </c>
      <c r="L19" s="1829"/>
      <c r="M19" s="1829"/>
      <c r="N19" s="1829"/>
      <c r="O19" s="1830"/>
    </row>
    <row r="20" spans="2:15" s="36" customFormat="1" ht="18.600000000000001" customHeight="1" x14ac:dyDescent="0.6">
      <c r="B20" s="480" t="s">
        <v>122</v>
      </c>
      <c r="C20" s="479"/>
      <c r="D20" s="476"/>
      <c r="E20" s="475"/>
      <c r="F20" s="475"/>
      <c r="G20" s="475"/>
      <c r="H20" s="475"/>
      <c r="I20" s="475"/>
      <c r="J20" s="478"/>
      <c r="K20" s="459"/>
      <c r="L20" s="472"/>
      <c r="M20" s="472"/>
      <c r="N20" s="472"/>
    </row>
    <row r="21" spans="2:15" s="36" customFormat="1" ht="19.2" customHeight="1" x14ac:dyDescent="0.6">
      <c r="B21" s="474" t="s">
        <v>168</v>
      </c>
      <c r="C21" s="479"/>
      <c r="D21" s="476"/>
      <c r="E21" s="475"/>
      <c r="F21" s="475"/>
      <c r="G21" s="475">
        <f>'BI (completa)'!E44</f>
        <v>20291682.648400005</v>
      </c>
      <c r="H21" s="475"/>
      <c r="I21" s="475"/>
      <c r="J21" s="478"/>
      <c r="K21" s="459"/>
      <c r="L21" s="472"/>
      <c r="M21" s="472"/>
      <c r="N21" s="472"/>
    </row>
    <row r="22" spans="2:15" s="36" customFormat="1" ht="26.4" customHeight="1" thickBot="1" x14ac:dyDescent="0.65">
      <c r="B22" s="487" t="s">
        <v>117</v>
      </c>
      <c r="C22" s="581"/>
      <c r="D22" s="488">
        <f t="shared" ref="D22:I22" si="1">SUM(D14:D21)</f>
        <v>418804639.76799995</v>
      </c>
      <c r="E22" s="488">
        <f t="shared" si="1"/>
        <v>418804639.76799995</v>
      </c>
      <c r="F22" s="488">
        <f t="shared" si="1"/>
        <v>0</v>
      </c>
      <c r="G22" s="488">
        <f t="shared" si="1"/>
        <v>20291682.648400005</v>
      </c>
      <c r="H22" s="488">
        <f t="shared" si="1"/>
        <v>19331838.5</v>
      </c>
      <c r="I22" s="488">
        <f t="shared" si="1"/>
        <v>0</v>
      </c>
      <c r="J22" s="580"/>
      <c r="K22" s="459"/>
      <c r="L22" s="472"/>
      <c r="M22" s="472"/>
      <c r="N22" s="472"/>
    </row>
    <row r="23" spans="2:15" s="36" customFormat="1" ht="6" customHeight="1" thickTop="1" x14ac:dyDescent="0.6">
      <c r="B23" s="474"/>
      <c r="C23" s="479"/>
      <c r="D23" s="476"/>
      <c r="E23" s="476"/>
      <c r="F23" s="476"/>
      <c r="G23" s="476"/>
      <c r="H23" s="475"/>
      <c r="I23" s="475"/>
      <c r="J23" s="478"/>
      <c r="K23" s="459"/>
      <c r="L23" s="472"/>
      <c r="M23" s="472"/>
      <c r="N23" s="472"/>
    </row>
    <row r="24" spans="2:15" s="36" customFormat="1" ht="19.2" customHeight="1" x14ac:dyDescent="0.6">
      <c r="B24" s="480" t="s">
        <v>106</v>
      </c>
      <c r="C24" s="479"/>
      <c r="D24" s="476"/>
      <c r="E24" s="475"/>
      <c r="F24" s="475"/>
      <c r="G24" s="475"/>
      <c r="H24" s="475"/>
      <c r="I24" s="475"/>
      <c r="J24" s="478"/>
      <c r="K24" s="459"/>
      <c r="L24" s="472"/>
      <c r="M24" s="472"/>
      <c r="N24" s="472"/>
    </row>
    <row r="25" spans="2:15" s="36" customFormat="1" ht="28.2" customHeight="1" x14ac:dyDescent="0.35">
      <c r="B25" s="474" t="s">
        <v>103</v>
      </c>
      <c r="C25" s="481" t="s">
        <v>1012</v>
      </c>
      <c r="D25" s="476">
        <v>-200000000</v>
      </c>
      <c r="E25" s="475">
        <f>-G22/G10</f>
        <v>-182625326.4609265</v>
      </c>
      <c r="F25" s="475"/>
      <c r="G25" s="475">
        <f>E25*G10</f>
        <v>-20291682.648400005</v>
      </c>
      <c r="H25" s="475"/>
      <c r="I25" s="475"/>
      <c r="J25" s="477"/>
      <c r="K25" s="459"/>
      <c r="L25" s="472"/>
      <c r="M25" s="472"/>
      <c r="N25" s="472"/>
    </row>
    <row r="26" spans="2:15" s="36" customFormat="1" ht="21.6" customHeight="1" x14ac:dyDescent="0.35">
      <c r="B26" s="474" t="s">
        <v>103</v>
      </c>
      <c r="C26" s="475"/>
      <c r="D26" s="476"/>
      <c r="E26" s="475">
        <f>D25-E25</f>
        <v>-17374673.539073497</v>
      </c>
      <c r="F26" s="475"/>
      <c r="G26" s="475"/>
      <c r="H26" s="475">
        <f>E26*H10</f>
        <v>-1930517.3515999953</v>
      </c>
      <c r="I26" s="475"/>
      <c r="J26" s="477"/>
      <c r="K26" s="459"/>
      <c r="L26" s="472"/>
      <c r="M26" s="472"/>
      <c r="N26" s="472"/>
    </row>
    <row r="27" spans="2:15" s="36" customFormat="1" ht="12.6" customHeight="1" x14ac:dyDescent="0.35">
      <c r="B27" s="474"/>
      <c r="C27" s="475"/>
      <c r="D27" s="476"/>
      <c r="E27" s="475"/>
      <c r="F27" s="475"/>
      <c r="G27" s="475"/>
      <c r="H27" s="475"/>
      <c r="I27" s="475"/>
      <c r="J27" s="477"/>
      <c r="K27" s="459"/>
      <c r="L27" s="472"/>
      <c r="M27" s="472"/>
      <c r="N27" s="472"/>
    </row>
    <row r="28" spans="2:15" ht="18" customHeight="1" x14ac:dyDescent="0.3">
      <c r="B28" s="544" t="s">
        <v>182</v>
      </c>
      <c r="C28" s="475"/>
      <c r="D28" s="476"/>
      <c r="E28" s="475"/>
      <c r="F28" s="475"/>
      <c r="G28" s="481"/>
      <c r="H28" s="481"/>
      <c r="I28" s="481"/>
      <c r="J28" s="477"/>
      <c r="K28" s="464"/>
      <c r="L28" s="466"/>
      <c r="M28" s="466"/>
      <c r="N28" s="466"/>
    </row>
    <row r="29" spans="2:15" ht="18" customHeight="1" x14ac:dyDescent="0.3">
      <c r="B29" s="812" t="s">
        <v>1010</v>
      </c>
      <c r="C29" s="475"/>
      <c r="D29" s="476"/>
      <c r="E29" s="475"/>
      <c r="F29" s="475"/>
      <c r="G29" s="481"/>
      <c r="H29" s="481"/>
      <c r="I29" s="481"/>
      <c r="J29" s="477"/>
      <c r="K29" s="464"/>
      <c r="L29" s="466"/>
      <c r="M29" s="466"/>
      <c r="N29" s="466"/>
    </row>
    <row r="30" spans="2:15" ht="19.2" customHeight="1" x14ac:dyDescent="0.3">
      <c r="B30" s="482" t="str">
        <f>'BI (completa)'!A10</f>
        <v>MULTA FISCAL</v>
      </c>
      <c r="C30" s="475">
        <f>'BI (completa)'!E10</f>
        <v>600000</v>
      </c>
      <c r="D30" s="476"/>
      <c r="E30" s="475"/>
      <c r="F30" s="475"/>
      <c r="G30" s="481">
        <f>-C30*G10</f>
        <v>-66666.600000000006</v>
      </c>
      <c r="H30" s="481"/>
      <c r="I30" s="481"/>
      <c r="J30" s="477"/>
      <c r="K30" s="464"/>
      <c r="L30" s="466"/>
      <c r="M30" s="466"/>
      <c r="N30" s="466"/>
    </row>
    <row r="31" spans="2:15" s="20" customFormat="1" ht="10.8" customHeight="1" x14ac:dyDescent="0.35">
      <c r="B31" s="482"/>
      <c r="C31" s="475"/>
      <c r="D31" s="476"/>
      <c r="E31" s="475"/>
      <c r="F31" s="475"/>
      <c r="G31" s="481"/>
      <c r="H31" s="475"/>
      <c r="I31" s="475"/>
      <c r="J31" s="477"/>
      <c r="K31" s="459"/>
      <c r="L31" s="459"/>
      <c r="M31" s="459"/>
      <c r="N31" s="459"/>
    </row>
    <row r="32" spans="2:15" s="458" customFormat="1" ht="33" customHeight="1" thickBot="1" x14ac:dyDescent="0.35">
      <c r="B32" s="809" t="s">
        <v>118</v>
      </c>
      <c r="C32" s="810"/>
      <c r="D32" s="810">
        <f>SUM(D22:D31)</f>
        <v>218804639.76799995</v>
      </c>
      <c r="E32" s="810">
        <f t="shared" ref="E32:I32" si="2">SUM(E22:E31)</f>
        <v>218804639.76799995</v>
      </c>
      <c r="F32" s="810">
        <f t="shared" si="2"/>
        <v>0</v>
      </c>
      <c r="G32" s="810">
        <f t="shared" si="2"/>
        <v>-66666.600000000006</v>
      </c>
      <c r="H32" s="810">
        <f t="shared" si="2"/>
        <v>17401321.148400005</v>
      </c>
      <c r="I32" s="810">
        <f t="shared" si="2"/>
        <v>0</v>
      </c>
      <c r="J32" s="811"/>
    </row>
    <row r="33" spans="2:14" s="20" customFormat="1" ht="18.600000000000001" thickTop="1" x14ac:dyDescent="0.35">
      <c r="B33" s="5"/>
      <c r="C33" s="5"/>
      <c r="D33" s="50"/>
      <c r="E33" s="5"/>
      <c r="F33" s="5"/>
      <c r="G33" s="5"/>
      <c r="H33" s="5"/>
      <c r="I33" s="5"/>
      <c r="K33" s="459"/>
      <c r="L33" s="459"/>
      <c r="M33" s="459"/>
      <c r="N33" s="459"/>
    </row>
    <row r="34" spans="2:14" s="20" customFormat="1" x14ac:dyDescent="0.35">
      <c r="B34" s="5"/>
      <c r="C34" s="5"/>
      <c r="D34" s="50"/>
      <c r="E34" s="5"/>
      <c r="F34" s="5"/>
      <c r="G34" s="5"/>
      <c r="H34" s="5"/>
      <c r="I34" s="5"/>
      <c r="K34" s="459"/>
      <c r="L34" s="459"/>
      <c r="M34" s="459"/>
      <c r="N34" s="459"/>
    </row>
    <row r="35" spans="2:14" ht="18.600000000000001" thickBot="1" x14ac:dyDescent="0.4">
      <c r="B35" s="545" t="s">
        <v>257</v>
      </c>
      <c r="C35" s="451"/>
      <c r="D35" s="451"/>
      <c r="E35" s="546">
        <v>43830</v>
      </c>
    </row>
    <row r="36" spans="2:14" ht="18.600000000000001" thickTop="1" x14ac:dyDescent="0.35">
      <c r="B36" s="496"/>
      <c r="E36" s="497"/>
      <c r="H36" s="52"/>
      <c r="I36" s="473"/>
    </row>
    <row r="37" spans="2:14" x14ac:dyDescent="0.35">
      <c r="B37" s="35" t="s">
        <v>178</v>
      </c>
      <c r="E37" s="497">
        <f>'CPT AT 2020'!D27</f>
        <v>220644000</v>
      </c>
      <c r="H37" s="52"/>
      <c r="I37" s="473"/>
    </row>
    <row r="38" spans="2:14" x14ac:dyDescent="0.35">
      <c r="B38" s="35"/>
      <c r="E38" s="497"/>
      <c r="H38" s="45"/>
      <c r="I38" s="473"/>
    </row>
    <row r="39" spans="2:14" x14ac:dyDescent="0.35">
      <c r="B39" s="460" t="s">
        <v>106</v>
      </c>
      <c r="E39" s="497"/>
    </row>
    <row r="40" spans="2:14" x14ac:dyDescent="0.35">
      <c r="B40" s="35" t="s">
        <v>120</v>
      </c>
      <c r="E40" s="497">
        <f>-'BCE 2019'!G21</f>
        <v>-10000000</v>
      </c>
    </row>
    <row r="41" spans="2:14" x14ac:dyDescent="0.35">
      <c r="B41" s="35" t="s">
        <v>121</v>
      </c>
      <c r="E41" s="497">
        <f>-F12</f>
        <v>0</v>
      </c>
    </row>
    <row r="42" spans="2:14" x14ac:dyDescent="0.35">
      <c r="B42" s="35"/>
      <c r="E42" s="497"/>
    </row>
    <row r="43" spans="2:14" x14ac:dyDescent="0.35">
      <c r="B43" s="460" t="s">
        <v>122</v>
      </c>
      <c r="E43" s="497"/>
    </row>
    <row r="44" spans="2:14" x14ac:dyDescent="0.35">
      <c r="B44" s="498" t="s">
        <v>124</v>
      </c>
      <c r="E44" s="497"/>
      <c r="F44" s="5" t="s">
        <v>1036</v>
      </c>
    </row>
    <row r="45" spans="2:14" x14ac:dyDescent="0.35">
      <c r="B45" s="35"/>
      <c r="E45" s="497"/>
    </row>
    <row r="46" spans="2:14" ht="18.600000000000001" thickBot="1" x14ac:dyDescent="0.4">
      <c r="B46" s="547" t="s">
        <v>256</v>
      </c>
      <c r="C46" s="370"/>
      <c r="D46" s="370"/>
      <c r="E46" s="548">
        <f>SUM(E37:E45)</f>
        <v>210644000</v>
      </c>
      <c r="F46" s="45">
        <f>-'RLI AT 2020'!H19</f>
        <v>105572000</v>
      </c>
    </row>
    <row r="47" spans="2:14" ht="18.600000000000001" thickTop="1" x14ac:dyDescent="0.35"/>
    <row r="49" spans="2:6" ht="18.600000000000001" thickBot="1" x14ac:dyDescent="0.4">
      <c r="B49" s="545" t="s">
        <v>258</v>
      </c>
      <c r="C49" s="451"/>
      <c r="D49" s="451"/>
      <c r="E49" s="546">
        <v>44196</v>
      </c>
    </row>
    <row r="50" spans="2:6" ht="18.600000000000001" thickTop="1" x14ac:dyDescent="0.35">
      <c r="B50" s="496"/>
      <c r="E50" s="497"/>
    </row>
    <row r="51" spans="2:6" x14ac:dyDescent="0.35">
      <c r="B51" s="35" t="s">
        <v>119</v>
      </c>
      <c r="E51" s="497">
        <f>'CPT simplificado AT 2021'!D25</f>
        <v>338804639.76799995</v>
      </c>
    </row>
    <row r="52" spans="2:6" x14ac:dyDescent="0.35">
      <c r="B52" s="35"/>
      <c r="E52" s="497"/>
    </row>
    <row r="53" spans="2:6" x14ac:dyDescent="0.35">
      <c r="B53" s="460" t="s">
        <v>106</v>
      </c>
      <c r="E53" s="497"/>
    </row>
    <row r="54" spans="2:6" x14ac:dyDescent="0.35">
      <c r="B54" s="35" t="s">
        <v>120</v>
      </c>
      <c r="E54" s="497">
        <f>E40</f>
        <v>-10000000</v>
      </c>
    </row>
    <row r="55" spans="2:6" x14ac:dyDescent="0.35">
      <c r="B55" s="35" t="s">
        <v>121</v>
      </c>
      <c r="E55" s="497">
        <f>-F14</f>
        <v>0</v>
      </c>
    </row>
    <row r="56" spans="2:6" x14ac:dyDescent="0.35">
      <c r="B56" s="35"/>
      <c r="E56" s="497"/>
    </row>
    <row r="57" spans="2:6" x14ac:dyDescent="0.35">
      <c r="B57" s="460" t="s">
        <v>122</v>
      </c>
      <c r="E57" s="497"/>
    </row>
    <row r="58" spans="2:6" x14ac:dyDescent="0.35">
      <c r="B58" s="35" t="s">
        <v>123</v>
      </c>
      <c r="E58" s="497">
        <f>-'CPT simplificado AT 2021'!D22</f>
        <v>90000000</v>
      </c>
      <c r="F58" s="5" t="s">
        <v>960</v>
      </c>
    </row>
    <row r="59" spans="2:6" x14ac:dyDescent="0.35">
      <c r="B59" s="498" t="s">
        <v>124</v>
      </c>
      <c r="E59" s="497"/>
      <c r="F59" s="366" t="s">
        <v>960</v>
      </c>
    </row>
    <row r="60" spans="2:6" x14ac:dyDescent="0.35">
      <c r="B60" s="35"/>
      <c r="E60" s="497"/>
    </row>
    <row r="61" spans="2:6" ht="18.600000000000001" thickBot="1" x14ac:dyDescent="0.4">
      <c r="B61" s="547" t="s">
        <v>256</v>
      </c>
      <c r="C61" s="370"/>
      <c r="D61" s="370"/>
      <c r="E61" s="548">
        <f>SUM(E51:E60)</f>
        <v>418804639.76799995</v>
      </c>
    </row>
    <row r="62" spans="2:6" ht="18.600000000000001" thickTop="1" x14ac:dyDescent="0.35"/>
  </sheetData>
  <mergeCells count="4">
    <mergeCell ref="B8:C10"/>
    <mergeCell ref="D8:D10"/>
    <mergeCell ref="E8:E10"/>
    <mergeCell ref="J8:J10"/>
  </mergeCells>
  <phoneticPr fontId="5" type="noConversion"/>
  <pageMargins left="0.70866141732283472" right="0.70866141732283472" top="0.74803149606299213" bottom="0.74803149606299213" header="0.31496062992125984" footer="0.31496062992125984"/>
  <pageSetup scale="67"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EF1765-A519-494E-B5B2-DE61753942EB}">
  <sheetPr>
    <tabColor rgb="FF00B0F0"/>
  </sheetPr>
  <dimension ref="B1:T82"/>
  <sheetViews>
    <sheetView zoomScaleNormal="100" workbookViewId="0">
      <selection activeCell="I27" sqref="I27"/>
    </sheetView>
  </sheetViews>
  <sheetFormatPr baseColWidth="10" defaultRowHeight="13.8" x14ac:dyDescent="0.25"/>
  <cols>
    <col min="1" max="1" width="2.21875" style="1" customWidth="1"/>
    <col min="2" max="2" width="19.77734375" style="1" customWidth="1"/>
    <col min="3" max="3" width="18.33203125" style="1" customWidth="1"/>
    <col min="4" max="4" width="10.6640625" style="327" customWidth="1"/>
    <col min="5" max="5" width="11.5546875" style="1"/>
    <col min="6" max="6" width="13.5546875" style="1" customWidth="1"/>
    <col min="7" max="7" width="19.109375" style="1" customWidth="1"/>
    <col min="8" max="8" width="11.5546875" style="1"/>
    <col min="9" max="9" width="15.44140625" style="4" customWidth="1"/>
    <col min="10" max="11" width="13.44140625" style="4" customWidth="1"/>
    <col min="12" max="12" width="13.77734375" style="1" customWidth="1"/>
    <col min="13" max="13" width="16.44140625" style="1" customWidth="1"/>
    <col min="14" max="14" width="16.109375" style="1" customWidth="1"/>
    <col min="15" max="16384" width="11.5546875" style="1"/>
  </cols>
  <sheetData>
    <row r="1" spans="2:14" s="2" customFormat="1" x14ac:dyDescent="0.25">
      <c r="B1" s="2" t="s">
        <v>29</v>
      </c>
      <c r="C1" s="2" t="s">
        <v>30</v>
      </c>
      <c r="D1" s="319"/>
      <c r="E1" s="2">
        <v>2019</v>
      </c>
      <c r="I1" s="320"/>
      <c r="J1" s="320"/>
      <c r="K1" s="320"/>
    </row>
    <row r="3" spans="2:14" s="2" customFormat="1" ht="14.4" thickBot="1" x14ac:dyDescent="0.3">
      <c r="B3" s="3" t="s">
        <v>0</v>
      </c>
      <c r="C3" s="3"/>
      <c r="D3" s="319"/>
      <c r="I3" s="320"/>
      <c r="J3" s="320"/>
      <c r="K3" s="320"/>
    </row>
    <row r="4" spans="2:14" s="2" customFormat="1" ht="29.4" customHeight="1" thickBot="1" x14ac:dyDescent="0.3">
      <c r="B4" s="321" t="s">
        <v>1</v>
      </c>
      <c r="C4" s="322"/>
      <c r="D4" s="323" t="s">
        <v>2</v>
      </c>
      <c r="E4" s="324" t="s">
        <v>3</v>
      </c>
      <c r="F4" s="324" t="s">
        <v>5</v>
      </c>
      <c r="G4" s="324" t="s">
        <v>4</v>
      </c>
      <c r="H4" s="324" t="s">
        <v>6</v>
      </c>
      <c r="I4" s="325" t="s">
        <v>7</v>
      </c>
      <c r="J4" s="325" t="s">
        <v>8</v>
      </c>
      <c r="K4" s="326" t="s">
        <v>9</v>
      </c>
    </row>
    <row r="5" spans="2:14" x14ac:dyDescent="0.25">
      <c r="B5" s="1" t="s">
        <v>10</v>
      </c>
      <c r="D5" s="327">
        <v>10</v>
      </c>
      <c r="E5" s="328">
        <v>43496</v>
      </c>
      <c r="F5" s="1" t="s">
        <v>12</v>
      </c>
      <c r="G5" s="1" t="s">
        <v>13</v>
      </c>
      <c r="H5" s="1">
        <v>0</v>
      </c>
      <c r="I5" s="4">
        <v>40000000</v>
      </c>
      <c r="J5" s="4">
        <f>I5*0.19</f>
        <v>7600000</v>
      </c>
      <c r="K5" s="4">
        <f>H5+I5+J5</f>
        <v>47600000</v>
      </c>
    </row>
    <row r="6" spans="2:14" x14ac:dyDescent="0.25">
      <c r="B6" s="1" t="s">
        <v>10</v>
      </c>
      <c r="D6" s="327">
        <f>D5+1</f>
        <v>11</v>
      </c>
      <c r="E6" s="328">
        <v>43524</v>
      </c>
      <c r="F6" s="1" t="s">
        <v>12</v>
      </c>
      <c r="G6" s="1" t="s">
        <v>13</v>
      </c>
      <c r="H6" s="1">
        <v>0</v>
      </c>
      <c r="I6" s="4">
        <f>I5</f>
        <v>40000000</v>
      </c>
      <c r="J6" s="4">
        <f t="shared" ref="J6:J16" si="0">I6*0.19</f>
        <v>7600000</v>
      </c>
      <c r="K6" s="4">
        <f t="shared" ref="K6:K16" si="1">H6+I6+J6</f>
        <v>47600000</v>
      </c>
    </row>
    <row r="7" spans="2:14" x14ac:dyDescent="0.25">
      <c r="B7" s="1" t="s">
        <v>10</v>
      </c>
      <c r="D7" s="327">
        <f t="shared" ref="D7:D16" si="2">D6+1</f>
        <v>12</v>
      </c>
      <c r="E7" s="328">
        <v>43555</v>
      </c>
      <c r="F7" s="1" t="s">
        <v>12</v>
      </c>
      <c r="G7" s="1" t="s">
        <v>13</v>
      </c>
      <c r="H7" s="1">
        <v>0</v>
      </c>
      <c r="I7" s="4">
        <f t="shared" ref="I7:I16" si="3">I6</f>
        <v>40000000</v>
      </c>
      <c r="J7" s="4">
        <f t="shared" si="0"/>
        <v>7600000</v>
      </c>
      <c r="K7" s="4">
        <f t="shared" si="1"/>
        <v>47600000</v>
      </c>
    </row>
    <row r="8" spans="2:14" x14ac:dyDescent="0.25">
      <c r="B8" s="1" t="s">
        <v>10</v>
      </c>
      <c r="D8" s="327">
        <f t="shared" si="2"/>
        <v>13</v>
      </c>
      <c r="E8" s="328">
        <v>43585</v>
      </c>
      <c r="F8" s="1" t="s">
        <v>12</v>
      </c>
      <c r="G8" s="1" t="s">
        <v>13</v>
      </c>
      <c r="H8" s="1">
        <v>0</v>
      </c>
      <c r="I8" s="4">
        <f t="shared" si="3"/>
        <v>40000000</v>
      </c>
      <c r="J8" s="4">
        <f t="shared" si="0"/>
        <v>7600000</v>
      </c>
      <c r="K8" s="4">
        <f t="shared" si="1"/>
        <v>47600000</v>
      </c>
    </row>
    <row r="9" spans="2:14" x14ac:dyDescent="0.25">
      <c r="B9" s="1" t="s">
        <v>10</v>
      </c>
      <c r="D9" s="327">
        <f t="shared" si="2"/>
        <v>14</v>
      </c>
      <c r="E9" s="328">
        <v>43616</v>
      </c>
      <c r="F9" s="1" t="s">
        <v>12</v>
      </c>
      <c r="G9" s="1" t="s">
        <v>13</v>
      </c>
      <c r="H9" s="1">
        <v>0</v>
      </c>
      <c r="I9" s="4">
        <f t="shared" si="3"/>
        <v>40000000</v>
      </c>
      <c r="J9" s="4">
        <f t="shared" si="0"/>
        <v>7600000</v>
      </c>
      <c r="K9" s="4">
        <f t="shared" si="1"/>
        <v>47600000</v>
      </c>
      <c r="M9" s="6"/>
    </row>
    <row r="10" spans="2:14" x14ac:dyDescent="0.25">
      <c r="B10" s="1" t="s">
        <v>10</v>
      </c>
      <c r="D10" s="327">
        <f t="shared" si="2"/>
        <v>15</v>
      </c>
      <c r="E10" s="328">
        <v>43646</v>
      </c>
      <c r="F10" s="1" t="s">
        <v>12</v>
      </c>
      <c r="G10" s="1" t="s">
        <v>13</v>
      </c>
      <c r="H10" s="1">
        <v>0</v>
      </c>
      <c r="I10" s="4">
        <f t="shared" si="3"/>
        <v>40000000</v>
      </c>
      <c r="J10" s="4">
        <f t="shared" si="0"/>
        <v>7600000</v>
      </c>
      <c r="K10" s="4">
        <f t="shared" si="1"/>
        <v>47600000</v>
      </c>
    </row>
    <row r="11" spans="2:14" x14ac:dyDescent="0.25">
      <c r="B11" s="1" t="s">
        <v>10</v>
      </c>
      <c r="D11" s="327">
        <f t="shared" si="2"/>
        <v>16</v>
      </c>
      <c r="E11" s="328">
        <v>43677</v>
      </c>
      <c r="F11" s="1" t="s">
        <v>12</v>
      </c>
      <c r="G11" s="1" t="s">
        <v>13</v>
      </c>
      <c r="H11" s="1">
        <v>0</v>
      </c>
      <c r="I11" s="4">
        <f t="shared" si="3"/>
        <v>40000000</v>
      </c>
      <c r="J11" s="4">
        <f t="shared" si="0"/>
        <v>7600000</v>
      </c>
      <c r="K11" s="4">
        <f t="shared" si="1"/>
        <v>47600000</v>
      </c>
      <c r="M11" s="566" t="s">
        <v>962</v>
      </c>
    </row>
    <row r="12" spans="2:14" x14ac:dyDescent="0.25">
      <c r="B12" s="1" t="s">
        <v>10</v>
      </c>
      <c r="D12" s="327">
        <f t="shared" si="2"/>
        <v>17</v>
      </c>
      <c r="E12" s="328">
        <v>43708</v>
      </c>
      <c r="F12" s="1" t="s">
        <v>12</v>
      </c>
      <c r="G12" s="1" t="s">
        <v>13</v>
      </c>
      <c r="H12" s="1">
        <v>0</v>
      </c>
      <c r="I12" s="4">
        <f t="shared" si="3"/>
        <v>40000000</v>
      </c>
      <c r="J12" s="4">
        <f t="shared" si="0"/>
        <v>7600000</v>
      </c>
      <c r="K12" s="4">
        <f t="shared" si="1"/>
        <v>47600000</v>
      </c>
      <c r="M12" s="1" t="s">
        <v>247</v>
      </c>
      <c r="N12" s="6">
        <f>SUM(K5:K14)</f>
        <v>476000000</v>
      </c>
    </row>
    <row r="13" spans="2:14" x14ac:dyDescent="0.25">
      <c r="B13" s="1" t="s">
        <v>10</v>
      </c>
      <c r="D13" s="327">
        <f t="shared" si="2"/>
        <v>18</v>
      </c>
      <c r="E13" s="328">
        <v>43738</v>
      </c>
      <c r="F13" s="1" t="s">
        <v>12</v>
      </c>
      <c r="G13" s="1" t="s">
        <v>13</v>
      </c>
      <c r="H13" s="1">
        <v>0</v>
      </c>
      <c r="I13" s="4">
        <f t="shared" si="3"/>
        <v>40000000</v>
      </c>
      <c r="J13" s="4">
        <f t="shared" si="0"/>
        <v>7600000</v>
      </c>
      <c r="K13" s="4">
        <f t="shared" si="1"/>
        <v>47600000</v>
      </c>
      <c r="M13" s="1" t="s">
        <v>248</v>
      </c>
      <c r="N13" s="6">
        <f>K16+K15</f>
        <v>95200000</v>
      </c>
    </row>
    <row r="14" spans="2:14" x14ac:dyDescent="0.25">
      <c r="B14" s="1" t="s">
        <v>10</v>
      </c>
      <c r="D14" s="327">
        <f t="shared" si="2"/>
        <v>19</v>
      </c>
      <c r="E14" s="328">
        <v>43769</v>
      </c>
      <c r="F14" s="1" t="s">
        <v>12</v>
      </c>
      <c r="G14" s="1" t="s">
        <v>13</v>
      </c>
      <c r="H14" s="1">
        <v>0</v>
      </c>
      <c r="I14" s="4">
        <f t="shared" si="3"/>
        <v>40000000</v>
      </c>
      <c r="J14" s="4">
        <f t="shared" si="0"/>
        <v>7600000</v>
      </c>
      <c r="K14" s="4">
        <f t="shared" si="1"/>
        <v>47600000</v>
      </c>
      <c r="L14" s="6"/>
    </row>
    <row r="15" spans="2:14" x14ac:dyDescent="0.25">
      <c r="B15" s="1" t="s">
        <v>10</v>
      </c>
      <c r="D15" s="327">
        <f t="shared" si="2"/>
        <v>20</v>
      </c>
      <c r="E15" s="328">
        <v>43799</v>
      </c>
      <c r="F15" s="1" t="s">
        <v>12</v>
      </c>
      <c r="G15" s="1" t="s">
        <v>13</v>
      </c>
      <c r="H15" s="1">
        <v>0</v>
      </c>
      <c r="I15" s="4">
        <f t="shared" si="3"/>
        <v>40000000</v>
      </c>
      <c r="J15" s="4">
        <f t="shared" si="0"/>
        <v>7600000</v>
      </c>
      <c r="K15" s="4">
        <f t="shared" si="1"/>
        <v>47600000</v>
      </c>
      <c r="N15" s="6"/>
    </row>
    <row r="16" spans="2:14" x14ac:dyDescent="0.25">
      <c r="B16" s="1" t="s">
        <v>10</v>
      </c>
      <c r="D16" s="327">
        <f t="shared" si="2"/>
        <v>21</v>
      </c>
      <c r="E16" s="328">
        <v>43830</v>
      </c>
      <c r="F16" s="1" t="s">
        <v>12</v>
      </c>
      <c r="G16" s="1" t="s">
        <v>13</v>
      </c>
      <c r="H16" s="1">
        <v>0</v>
      </c>
      <c r="I16" s="4">
        <f t="shared" si="3"/>
        <v>40000000</v>
      </c>
      <c r="J16" s="4">
        <f t="shared" si="0"/>
        <v>7600000</v>
      </c>
      <c r="K16" s="4">
        <f t="shared" si="1"/>
        <v>47600000</v>
      </c>
      <c r="L16" s="6"/>
      <c r="N16" s="6"/>
    </row>
    <row r="17" spans="2:13" ht="14.4" thickBot="1" x14ac:dyDescent="0.3"/>
    <row r="18" spans="2:13" ht="14.4" thickBot="1" x14ac:dyDescent="0.3">
      <c r="B18" s="329"/>
      <c r="C18" s="324"/>
      <c r="D18" s="323"/>
      <c r="E18" s="324"/>
      <c r="F18" s="324"/>
      <c r="G18" s="324" t="s">
        <v>14</v>
      </c>
      <c r="H18" s="325">
        <f t="shared" ref="H18:J18" si="4">SUM(H5:H17)</f>
        <v>0</v>
      </c>
      <c r="I18" s="325">
        <f t="shared" si="4"/>
        <v>480000000</v>
      </c>
      <c r="J18" s="325">
        <f t="shared" si="4"/>
        <v>91200000</v>
      </c>
      <c r="K18" s="326">
        <f>SUM(K5:K17)</f>
        <v>571200000</v>
      </c>
    </row>
    <row r="19" spans="2:13" x14ac:dyDescent="0.25">
      <c r="I19" s="317"/>
    </row>
    <row r="20" spans="2:13" x14ac:dyDescent="0.25">
      <c r="F20" s="1" t="s">
        <v>164</v>
      </c>
      <c r="G20" s="6">
        <f>SUM(I5:I15)</f>
        <v>440000000</v>
      </c>
      <c r="H20" s="330">
        <v>0.05</v>
      </c>
      <c r="I20" s="320">
        <f>H20*G20</f>
        <v>22000000</v>
      </c>
    </row>
    <row r="21" spans="2:13" x14ac:dyDescent="0.25">
      <c r="I21" s="320" t="s">
        <v>82</v>
      </c>
    </row>
    <row r="22" spans="2:13" ht="14.4" thickBot="1" x14ac:dyDescent="0.3">
      <c r="B22" s="3" t="s">
        <v>15</v>
      </c>
      <c r="C22" s="3"/>
      <c r="D22" s="319"/>
      <c r="E22" s="2"/>
      <c r="F22" s="2"/>
      <c r="G22" s="2"/>
      <c r="H22" s="2"/>
      <c r="I22" s="320"/>
      <c r="J22" s="320"/>
      <c r="K22" s="320"/>
    </row>
    <row r="23" spans="2:13" ht="14.4" thickBot="1" x14ac:dyDescent="0.3">
      <c r="B23" s="321" t="s">
        <v>1</v>
      </c>
      <c r="C23" s="322" t="s">
        <v>11</v>
      </c>
      <c r="D23" s="323" t="s">
        <v>2</v>
      </c>
      <c r="E23" s="324" t="s">
        <v>3</v>
      </c>
      <c r="F23" s="324" t="s">
        <v>5</v>
      </c>
      <c r="G23" s="324" t="s">
        <v>4</v>
      </c>
      <c r="H23" s="324" t="s">
        <v>6</v>
      </c>
      <c r="I23" s="325" t="s">
        <v>7</v>
      </c>
      <c r="J23" s="325" t="s">
        <v>8</v>
      </c>
      <c r="K23" s="326" t="s">
        <v>9</v>
      </c>
    </row>
    <row r="24" spans="2:13" x14ac:dyDescent="0.25">
      <c r="B24" s="1" t="s">
        <v>10</v>
      </c>
      <c r="C24" s="1" t="s">
        <v>17</v>
      </c>
      <c r="D24" s="327">
        <v>100</v>
      </c>
      <c r="E24" s="328">
        <v>43496</v>
      </c>
      <c r="F24" s="1" t="s">
        <v>18</v>
      </c>
      <c r="G24" s="1" t="s">
        <v>23</v>
      </c>
      <c r="H24" s="1">
        <v>0</v>
      </c>
      <c r="I24" s="4">
        <v>100000000</v>
      </c>
      <c r="J24" s="4">
        <f>I24*0.19</f>
        <v>19000000</v>
      </c>
      <c r="K24" s="4">
        <f>H24+I24+J24</f>
        <v>119000000</v>
      </c>
    </row>
    <row r="25" spans="2:13" x14ac:dyDescent="0.25">
      <c r="B25" s="1" t="s">
        <v>10</v>
      </c>
      <c r="C25" s="1" t="s">
        <v>163</v>
      </c>
      <c r="D25" s="327">
        <f>D24+100</f>
        <v>200</v>
      </c>
      <c r="E25" s="328">
        <v>43524</v>
      </c>
      <c r="F25" s="1" t="s">
        <v>19</v>
      </c>
      <c r="G25" s="1" t="s">
        <v>24</v>
      </c>
      <c r="H25" s="1">
        <v>0</v>
      </c>
      <c r="I25" s="4">
        <v>90000000</v>
      </c>
      <c r="J25" s="4">
        <f t="shared" ref="J25:J35" si="5">I25*0.19</f>
        <v>17100000</v>
      </c>
      <c r="K25" s="4">
        <f t="shared" ref="K25:K35" si="6">H25+I25+J25</f>
        <v>107100000</v>
      </c>
    </row>
    <row r="26" spans="2:13" x14ac:dyDescent="0.25">
      <c r="B26" s="1" t="s">
        <v>10</v>
      </c>
      <c r="C26" s="1" t="s">
        <v>16</v>
      </c>
      <c r="D26" s="327">
        <f t="shared" ref="D26:D35" si="7">D25+100</f>
        <v>300</v>
      </c>
      <c r="E26" s="328">
        <v>43555</v>
      </c>
      <c r="F26" s="1" t="s">
        <v>19</v>
      </c>
      <c r="G26" s="1" t="s">
        <v>24</v>
      </c>
      <c r="H26" s="1">
        <v>0</v>
      </c>
      <c r="I26" s="4">
        <v>10000000</v>
      </c>
      <c r="J26" s="4">
        <f t="shared" si="5"/>
        <v>1900000</v>
      </c>
      <c r="K26" s="4">
        <f t="shared" si="6"/>
        <v>11900000</v>
      </c>
    </row>
    <row r="27" spans="2:13" x14ac:dyDescent="0.25">
      <c r="B27" s="1" t="s">
        <v>10</v>
      </c>
      <c r="C27" s="1" t="s">
        <v>16</v>
      </c>
      <c r="D27" s="327">
        <f t="shared" si="7"/>
        <v>400</v>
      </c>
      <c r="E27" s="328">
        <v>43585</v>
      </c>
      <c r="F27" s="1" t="s">
        <v>19</v>
      </c>
      <c r="G27" s="1" t="s">
        <v>24</v>
      </c>
      <c r="H27" s="1">
        <v>0</v>
      </c>
      <c r="I27" s="4">
        <f>I26</f>
        <v>10000000</v>
      </c>
      <c r="J27" s="4">
        <f t="shared" si="5"/>
        <v>1900000</v>
      </c>
      <c r="K27" s="4">
        <f t="shared" si="6"/>
        <v>11900000</v>
      </c>
    </row>
    <row r="28" spans="2:13" x14ac:dyDescent="0.25">
      <c r="B28" s="1" t="s">
        <v>10</v>
      </c>
      <c r="C28" s="1" t="s">
        <v>16</v>
      </c>
      <c r="D28" s="327">
        <f t="shared" si="7"/>
        <v>500</v>
      </c>
      <c r="E28" s="328">
        <v>43616</v>
      </c>
      <c r="F28" s="1" t="s">
        <v>19</v>
      </c>
      <c r="G28" s="1" t="s">
        <v>24</v>
      </c>
      <c r="H28" s="1">
        <v>0</v>
      </c>
      <c r="I28" s="4">
        <f t="shared" ref="I28:I35" si="8">I27</f>
        <v>10000000</v>
      </c>
      <c r="J28" s="4">
        <f t="shared" si="5"/>
        <v>1900000</v>
      </c>
      <c r="K28" s="4">
        <f t="shared" si="6"/>
        <v>11900000</v>
      </c>
    </row>
    <row r="29" spans="2:13" x14ac:dyDescent="0.25">
      <c r="B29" s="1" t="s">
        <v>10</v>
      </c>
      <c r="C29" s="1" t="s">
        <v>16</v>
      </c>
      <c r="D29" s="327">
        <f t="shared" si="7"/>
        <v>600</v>
      </c>
      <c r="E29" s="328">
        <v>43646</v>
      </c>
      <c r="F29" s="1" t="s">
        <v>19</v>
      </c>
      <c r="G29" s="1" t="s">
        <v>24</v>
      </c>
      <c r="H29" s="1">
        <v>0</v>
      </c>
      <c r="I29" s="4">
        <f t="shared" si="8"/>
        <v>10000000</v>
      </c>
      <c r="J29" s="4">
        <f t="shared" si="5"/>
        <v>1900000</v>
      </c>
      <c r="K29" s="4">
        <f t="shared" si="6"/>
        <v>11900000</v>
      </c>
    </row>
    <row r="30" spans="2:13" x14ac:dyDescent="0.25">
      <c r="B30" s="1" t="s">
        <v>10</v>
      </c>
      <c r="C30" s="1" t="s">
        <v>16</v>
      </c>
      <c r="D30" s="327">
        <f t="shared" si="7"/>
        <v>700</v>
      </c>
      <c r="E30" s="328">
        <v>43677</v>
      </c>
      <c r="F30" s="1" t="s">
        <v>19</v>
      </c>
      <c r="G30" s="1" t="s">
        <v>24</v>
      </c>
      <c r="H30" s="1">
        <v>0</v>
      </c>
      <c r="I30" s="4">
        <f t="shared" si="8"/>
        <v>10000000</v>
      </c>
      <c r="J30" s="4">
        <f t="shared" si="5"/>
        <v>1900000</v>
      </c>
      <c r="K30" s="4">
        <f t="shared" si="6"/>
        <v>11900000</v>
      </c>
    </row>
    <row r="31" spans="2:13" x14ac:dyDescent="0.25">
      <c r="B31" s="1" t="s">
        <v>10</v>
      </c>
      <c r="C31" s="1" t="s">
        <v>16</v>
      </c>
      <c r="D31" s="327">
        <f t="shared" si="7"/>
        <v>800</v>
      </c>
      <c r="E31" s="328">
        <v>43708</v>
      </c>
      <c r="F31" s="1" t="s">
        <v>19</v>
      </c>
      <c r="G31" s="1" t="s">
        <v>24</v>
      </c>
      <c r="H31" s="1">
        <v>0</v>
      </c>
      <c r="I31" s="4">
        <f t="shared" si="8"/>
        <v>10000000</v>
      </c>
      <c r="J31" s="4">
        <f t="shared" si="5"/>
        <v>1900000</v>
      </c>
      <c r="K31" s="4">
        <f t="shared" si="6"/>
        <v>11900000</v>
      </c>
    </row>
    <row r="32" spans="2:13" x14ac:dyDescent="0.25">
      <c r="B32" s="1" t="s">
        <v>10</v>
      </c>
      <c r="C32" s="1" t="s">
        <v>16</v>
      </c>
      <c r="D32" s="327">
        <f t="shared" si="7"/>
        <v>900</v>
      </c>
      <c r="E32" s="328">
        <v>43738</v>
      </c>
      <c r="F32" s="1" t="s">
        <v>19</v>
      </c>
      <c r="G32" s="1" t="s">
        <v>24</v>
      </c>
      <c r="H32" s="1">
        <v>0</v>
      </c>
      <c r="I32" s="4">
        <f t="shared" si="8"/>
        <v>10000000</v>
      </c>
      <c r="J32" s="4">
        <f t="shared" si="5"/>
        <v>1900000</v>
      </c>
      <c r="K32" s="4">
        <f t="shared" si="6"/>
        <v>11900000</v>
      </c>
      <c r="M32" s="566" t="s">
        <v>962</v>
      </c>
    </row>
    <row r="33" spans="2:14" x14ac:dyDescent="0.25">
      <c r="B33" s="1" t="s">
        <v>10</v>
      </c>
      <c r="C33" s="1" t="s">
        <v>16</v>
      </c>
      <c r="D33" s="327">
        <f t="shared" si="7"/>
        <v>1000</v>
      </c>
      <c r="E33" s="328">
        <v>43769</v>
      </c>
      <c r="F33" s="1" t="s">
        <v>19</v>
      </c>
      <c r="G33" s="1" t="s">
        <v>24</v>
      </c>
      <c r="H33" s="1">
        <v>0</v>
      </c>
      <c r="I33" s="4">
        <f t="shared" si="8"/>
        <v>10000000</v>
      </c>
      <c r="J33" s="4">
        <f t="shared" si="5"/>
        <v>1900000</v>
      </c>
      <c r="K33" s="4">
        <f t="shared" si="6"/>
        <v>11900000</v>
      </c>
      <c r="L33" s="6"/>
      <c r="M33" s="1" t="s">
        <v>247</v>
      </c>
      <c r="N33" s="6">
        <f>SUM(K24:K33)</f>
        <v>321300000</v>
      </c>
    </row>
    <row r="34" spans="2:14" x14ac:dyDescent="0.25">
      <c r="B34" s="1" t="s">
        <v>10</v>
      </c>
      <c r="C34" s="1" t="s">
        <v>16</v>
      </c>
      <c r="D34" s="327">
        <f t="shared" si="7"/>
        <v>1100</v>
      </c>
      <c r="E34" s="328">
        <v>43799</v>
      </c>
      <c r="F34" s="1" t="s">
        <v>19</v>
      </c>
      <c r="G34" s="1" t="s">
        <v>24</v>
      </c>
      <c r="H34" s="1">
        <v>0</v>
      </c>
      <c r="I34" s="4">
        <f t="shared" si="8"/>
        <v>10000000</v>
      </c>
      <c r="J34" s="4">
        <f t="shared" si="5"/>
        <v>1900000</v>
      </c>
      <c r="K34" s="4">
        <f t="shared" si="6"/>
        <v>11900000</v>
      </c>
      <c r="M34" s="1" t="s">
        <v>248</v>
      </c>
      <c r="N34" s="6">
        <f>SUM(K34:K35)</f>
        <v>23800000</v>
      </c>
    </row>
    <row r="35" spans="2:14" x14ac:dyDescent="0.25">
      <c r="B35" s="1" t="s">
        <v>10</v>
      </c>
      <c r="C35" s="1" t="s">
        <v>16</v>
      </c>
      <c r="D35" s="327">
        <f t="shared" si="7"/>
        <v>1200</v>
      </c>
      <c r="E35" s="328">
        <v>43830</v>
      </c>
      <c r="F35" s="1" t="s">
        <v>19</v>
      </c>
      <c r="G35" s="1" t="s">
        <v>24</v>
      </c>
      <c r="H35" s="1">
        <v>0</v>
      </c>
      <c r="I35" s="4">
        <f t="shared" si="8"/>
        <v>10000000</v>
      </c>
      <c r="J35" s="4">
        <f t="shared" si="5"/>
        <v>1900000</v>
      </c>
      <c r="K35" s="4">
        <f t="shared" si="6"/>
        <v>11900000</v>
      </c>
      <c r="L35" s="6">
        <f>K34+K35</f>
        <v>23800000</v>
      </c>
      <c r="N35" s="6"/>
    </row>
    <row r="36" spans="2:14" ht="14.4" thickBot="1" x14ac:dyDescent="0.3"/>
    <row r="37" spans="2:14" ht="14.4" thickBot="1" x14ac:dyDescent="0.3">
      <c r="B37" s="329"/>
      <c r="C37" s="324"/>
      <c r="D37" s="323"/>
      <c r="E37" s="324"/>
      <c r="F37" s="324"/>
      <c r="G37" s="324" t="s">
        <v>14</v>
      </c>
      <c r="H37" s="325">
        <f t="shared" ref="H37" si="9">SUM(H24:H36)</f>
        <v>0</v>
      </c>
      <c r="I37" s="325">
        <f t="shared" ref="I37" si="10">SUM(I24:I36)</f>
        <v>290000000</v>
      </c>
      <c r="J37" s="325">
        <f t="shared" ref="J37" si="11">SUM(J24:J36)</f>
        <v>55100000</v>
      </c>
      <c r="K37" s="326">
        <f>SUM(K24:K36)</f>
        <v>345100000</v>
      </c>
    </row>
    <row r="39" spans="2:14" ht="14.4" thickBot="1" x14ac:dyDescent="0.3">
      <c r="B39" s="3" t="s">
        <v>20</v>
      </c>
      <c r="C39" s="3"/>
      <c r="D39" s="319"/>
      <c r="E39" s="2"/>
      <c r="F39" s="2"/>
      <c r="G39" s="2"/>
      <c r="H39" s="2"/>
      <c r="I39" s="320"/>
      <c r="J39" s="320"/>
      <c r="K39" s="320"/>
    </row>
    <row r="40" spans="2:14" ht="14.4" thickBot="1" x14ac:dyDescent="0.3">
      <c r="B40" s="321" t="s">
        <v>1</v>
      </c>
      <c r="C40" s="322" t="s">
        <v>11</v>
      </c>
      <c r="D40" s="323" t="s">
        <v>2</v>
      </c>
      <c r="E40" s="324" t="s">
        <v>3</v>
      </c>
      <c r="F40" s="324" t="s">
        <v>5</v>
      </c>
      <c r="G40" s="324" t="s">
        <v>4</v>
      </c>
      <c r="H40" s="324"/>
      <c r="I40" s="325" t="s">
        <v>27</v>
      </c>
      <c r="J40" s="325" t="s">
        <v>28</v>
      </c>
      <c r="K40" s="326" t="s">
        <v>7</v>
      </c>
    </row>
    <row r="41" spans="2:14" x14ac:dyDescent="0.25">
      <c r="B41" s="1" t="s">
        <v>21</v>
      </c>
      <c r="C41" s="1" t="s">
        <v>22</v>
      </c>
      <c r="D41" s="327">
        <v>1</v>
      </c>
      <c r="E41" s="328">
        <v>43496</v>
      </c>
      <c r="F41" s="1" t="s">
        <v>26</v>
      </c>
      <c r="G41" s="1" t="s">
        <v>25</v>
      </c>
      <c r="H41" s="1">
        <v>0</v>
      </c>
      <c r="I41" s="4">
        <v>200000</v>
      </c>
      <c r="J41" s="4">
        <f>I41*0.1</f>
        <v>20000</v>
      </c>
      <c r="K41" s="4">
        <f>I41-J41</f>
        <v>180000</v>
      </c>
    </row>
    <row r="42" spans="2:14" x14ac:dyDescent="0.25">
      <c r="B42" s="1" t="s">
        <v>21</v>
      </c>
      <c r="C42" s="1" t="s">
        <v>22</v>
      </c>
      <c r="D42" s="327">
        <f>D41+1</f>
        <v>2</v>
      </c>
      <c r="E42" s="328">
        <v>43524</v>
      </c>
      <c r="F42" s="1" t="s">
        <v>26</v>
      </c>
      <c r="G42" s="1" t="s">
        <v>25</v>
      </c>
      <c r="H42" s="1">
        <v>0</v>
      </c>
      <c r="I42" s="4">
        <f>I41</f>
        <v>200000</v>
      </c>
      <c r="J42" s="4">
        <f t="shared" ref="J42:J52" si="12">I42*0.1</f>
        <v>20000</v>
      </c>
      <c r="K42" s="4">
        <f t="shared" ref="K42:K52" si="13">I42-J42</f>
        <v>180000</v>
      </c>
    </row>
    <row r="43" spans="2:14" x14ac:dyDescent="0.25">
      <c r="B43" s="1" t="s">
        <v>21</v>
      </c>
      <c r="C43" s="1" t="s">
        <v>22</v>
      </c>
      <c r="D43" s="327">
        <f t="shared" ref="D43:D52" si="14">D42+1</f>
        <v>3</v>
      </c>
      <c r="E43" s="328">
        <v>43555</v>
      </c>
      <c r="F43" s="1" t="s">
        <v>26</v>
      </c>
      <c r="G43" s="1" t="s">
        <v>25</v>
      </c>
      <c r="H43" s="1">
        <v>0</v>
      </c>
      <c r="I43" s="4">
        <f t="shared" ref="I43:I52" si="15">I42</f>
        <v>200000</v>
      </c>
      <c r="J43" s="4">
        <f t="shared" si="12"/>
        <v>20000</v>
      </c>
      <c r="K43" s="4">
        <f t="shared" si="13"/>
        <v>180000</v>
      </c>
    </row>
    <row r="44" spans="2:14" x14ac:dyDescent="0.25">
      <c r="B44" s="1" t="s">
        <v>21</v>
      </c>
      <c r="C44" s="1" t="s">
        <v>22</v>
      </c>
      <c r="D44" s="327">
        <f t="shared" si="14"/>
        <v>4</v>
      </c>
      <c r="E44" s="328">
        <v>43585</v>
      </c>
      <c r="F44" s="1" t="s">
        <v>26</v>
      </c>
      <c r="G44" s="1" t="s">
        <v>25</v>
      </c>
      <c r="H44" s="1">
        <v>0</v>
      </c>
      <c r="I44" s="4">
        <f t="shared" si="15"/>
        <v>200000</v>
      </c>
      <c r="J44" s="4">
        <f t="shared" si="12"/>
        <v>20000</v>
      </c>
      <c r="K44" s="4">
        <f t="shared" si="13"/>
        <v>180000</v>
      </c>
    </row>
    <row r="45" spans="2:14" x14ac:dyDescent="0.25">
      <c r="B45" s="1" t="s">
        <v>21</v>
      </c>
      <c r="C45" s="1" t="s">
        <v>22</v>
      </c>
      <c r="D45" s="327">
        <f t="shared" si="14"/>
        <v>5</v>
      </c>
      <c r="E45" s="328">
        <v>43616</v>
      </c>
      <c r="F45" s="1" t="s">
        <v>26</v>
      </c>
      <c r="G45" s="1" t="s">
        <v>25</v>
      </c>
      <c r="H45" s="1">
        <v>0</v>
      </c>
      <c r="I45" s="4">
        <f t="shared" si="15"/>
        <v>200000</v>
      </c>
      <c r="J45" s="4">
        <f t="shared" si="12"/>
        <v>20000</v>
      </c>
      <c r="K45" s="4">
        <f t="shared" si="13"/>
        <v>180000</v>
      </c>
    </row>
    <row r="46" spans="2:14" x14ac:dyDescent="0.25">
      <c r="B46" s="1" t="s">
        <v>21</v>
      </c>
      <c r="C46" s="1" t="s">
        <v>22</v>
      </c>
      <c r="D46" s="327">
        <f t="shared" si="14"/>
        <v>6</v>
      </c>
      <c r="E46" s="328">
        <v>43646</v>
      </c>
      <c r="F46" s="1" t="s">
        <v>26</v>
      </c>
      <c r="G46" s="1" t="s">
        <v>25</v>
      </c>
      <c r="H46" s="1">
        <v>0</v>
      </c>
      <c r="I46" s="4">
        <f t="shared" si="15"/>
        <v>200000</v>
      </c>
      <c r="J46" s="4">
        <f t="shared" si="12"/>
        <v>20000</v>
      </c>
      <c r="K46" s="4">
        <f t="shared" si="13"/>
        <v>180000</v>
      </c>
    </row>
    <row r="47" spans="2:14" x14ac:dyDescent="0.25">
      <c r="B47" s="1" t="s">
        <v>21</v>
      </c>
      <c r="C47" s="1" t="s">
        <v>22</v>
      </c>
      <c r="D47" s="327">
        <f t="shared" si="14"/>
        <v>7</v>
      </c>
      <c r="E47" s="328">
        <v>43677</v>
      </c>
      <c r="F47" s="1" t="s">
        <v>26</v>
      </c>
      <c r="G47" s="1" t="s">
        <v>25</v>
      </c>
      <c r="H47" s="1">
        <v>0</v>
      </c>
      <c r="I47" s="4">
        <f t="shared" si="15"/>
        <v>200000</v>
      </c>
      <c r="J47" s="4">
        <f t="shared" si="12"/>
        <v>20000</v>
      </c>
      <c r="K47" s="4">
        <f t="shared" si="13"/>
        <v>180000</v>
      </c>
    </row>
    <row r="48" spans="2:14" x14ac:dyDescent="0.25">
      <c r="B48" s="1" t="s">
        <v>21</v>
      </c>
      <c r="C48" s="1" t="s">
        <v>22</v>
      </c>
      <c r="D48" s="327">
        <f t="shared" si="14"/>
        <v>8</v>
      </c>
      <c r="E48" s="328">
        <v>43708</v>
      </c>
      <c r="F48" s="1" t="s">
        <v>26</v>
      </c>
      <c r="G48" s="1" t="s">
        <v>25</v>
      </c>
      <c r="H48" s="1">
        <v>0</v>
      </c>
      <c r="I48" s="4">
        <f t="shared" si="15"/>
        <v>200000</v>
      </c>
      <c r="J48" s="4">
        <f t="shared" si="12"/>
        <v>20000</v>
      </c>
      <c r="K48" s="4">
        <f t="shared" si="13"/>
        <v>180000</v>
      </c>
    </row>
    <row r="49" spans="2:18" x14ac:dyDescent="0.25">
      <c r="B49" s="1" t="s">
        <v>21</v>
      </c>
      <c r="C49" s="1" t="s">
        <v>22</v>
      </c>
      <c r="D49" s="327">
        <f t="shared" si="14"/>
        <v>9</v>
      </c>
      <c r="E49" s="328">
        <v>43738</v>
      </c>
      <c r="F49" s="1" t="s">
        <v>26</v>
      </c>
      <c r="G49" s="1" t="s">
        <v>25</v>
      </c>
      <c r="H49" s="1">
        <v>0</v>
      </c>
      <c r="I49" s="4">
        <f t="shared" si="15"/>
        <v>200000</v>
      </c>
      <c r="J49" s="4">
        <f t="shared" si="12"/>
        <v>20000</v>
      </c>
      <c r="K49" s="4">
        <f t="shared" si="13"/>
        <v>180000</v>
      </c>
      <c r="M49" s="566" t="s">
        <v>962</v>
      </c>
    </row>
    <row r="50" spans="2:18" x14ac:dyDescent="0.25">
      <c r="B50" s="1" t="s">
        <v>21</v>
      </c>
      <c r="C50" s="1" t="s">
        <v>22</v>
      </c>
      <c r="D50" s="327">
        <f t="shared" si="14"/>
        <v>10</v>
      </c>
      <c r="E50" s="328">
        <v>43769</v>
      </c>
      <c r="F50" s="1" t="s">
        <v>26</v>
      </c>
      <c r="G50" s="1" t="s">
        <v>25</v>
      </c>
      <c r="H50" s="1">
        <v>0</v>
      </c>
      <c r="I50" s="4">
        <f t="shared" si="15"/>
        <v>200000</v>
      </c>
      <c r="J50" s="4">
        <f t="shared" si="12"/>
        <v>20000</v>
      </c>
      <c r="K50" s="4">
        <f t="shared" si="13"/>
        <v>180000</v>
      </c>
      <c r="M50" s="1" t="s">
        <v>247</v>
      </c>
      <c r="N50" s="6">
        <f>SUM(K41:K52)</f>
        <v>2160000</v>
      </c>
    </row>
    <row r="51" spans="2:18" x14ac:dyDescent="0.25">
      <c r="B51" s="1" t="s">
        <v>21</v>
      </c>
      <c r="C51" s="1" t="s">
        <v>22</v>
      </c>
      <c r="D51" s="327">
        <f t="shared" si="14"/>
        <v>11</v>
      </c>
      <c r="E51" s="328">
        <v>43799</v>
      </c>
      <c r="F51" s="1" t="s">
        <v>26</v>
      </c>
      <c r="G51" s="1" t="s">
        <v>25</v>
      </c>
      <c r="H51" s="1">
        <v>0</v>
      </c>
      <c r="I51" s="4">
        <f t="shared" si="15"/>
        <v>200000</v>
      </c>
      <c r="J51" s="4">
        <f t="shared" si="12"/>
        <v>20000</v>
      </c>
      <c r="K51" s="4">
        <f t="shared" si="13"/>
        <v>180000</v>
      </c>
      <c r="L51" s="6"/>
      <c r="M51" s="1" t="s">
        <v>248</v>
      </c>
      <c r="N51" s="6">
        <v>0</v>
      </c>
    </row>
    <row r="52" spans="2:18" x14ac:dyDescent="0.25">
      <c r="B52" s="1" t="s">
        <v>21</v>
      </c>
      <c r="C52" s="1" t="s">
        <v>22</v>
      </c>
      <c r="D52" s="327">
        <f t="shared" si="14"/>
        <v>12</v>
      </c>
      <c r="E52" s="328">
        <v>43830</v>
      </c>
      <c r="F52" s="1" t="s">
        <v>26</v>
      </c>
      <c r="G52" s="1" t="s">
        <v>25</v>
      </c>
      <c r="H52" s="1">
        <v>0</v>
      </c>
      <c r="I52" s="4">
        <f t="shared" si="15"/>
        <v>200000</v>
      </c>
      <c r="J52" s="4">
        <f t="shared" si="12"/>
        <v>20000</v>
      </c>
      <c r="K52" s="4">
        <f t="shared" si="13"/>
        <v>180000</v>
      </c>
      <c r="N52" s="6"/>
    </row>
    <row r="53" spans="2:18" ht="14.4" thickBot="1" x14ac:dyDescent="0.3"/>
    <row r="54" spans="2:18" ht="14.4" thickBot="1" x14ac:dyDescent="0.3">
      <c r="B54" s="329"/>
      <c r="C54" s="324"/>
      <c r="D54" s="323"/>
      <c r="E54" s="324"/>
      <c r="F54" s="324"/>
      <c r="G54" s="324" t="s">
        <v>14</v>
      </c>
      <c r="H54" s="325">
        <f t="shared" ref="H54" si="16">SUM(H41:H53)</f>
        <v>0</v>
      </c>
      <c r="I54" s="325">
        <f t="shared" ref="I54" si="17">SUM(I41:I53)</f>
        <v>2400000</v>
      </c>
      <c r="J54" s="325">
        <f t="shared" ref="J54" si="18">SUM(J41:J53)</f>
        <v>240000</v>
      </c>
      <c r="K54" s="326">
        <f>SUM(K41:K53)</f>
        <v>2160000</v>
      </c>
    </row>
    <row r="57" spans="2:18" ht="14.4" thickBot="1" x14ac:dyDescent="0.3">
      <c r="B57" s="3" t="s">
        <v>31</v>
      </c>
      <c r="C57" s="3"/>
      <c r="D57" s="319"/>
      <c r="E57" s="2"/>
      <c r="F57" s="2"/>
      <c r="G57" s="2"/>
      <c r="H57" s="2"/>
      <c r="I57" s="320"/>
      <c r="J57" s="320"/>
      <c r="K57" s="320"/>
    </row>
    <row r="58" spans="2:18" ht="57" customHeight="1" thickBot="1" x14ac:dyDescent="0.3">
      <c r="B58" s="321" t="s">
        <v>32</v>
      </c>
      <c r="C58" s="322" t="s">
        <v>5</v>
      </c>
      <c r="D58" s="323" t="s">
        <v>36</v>
      </c>
      <c r="E58" s="324" t="s">
        <v>35</v>
      </c>
      <c r="F58" s="324" t="s">
        <v>49</v>
      </c>
      <c r="G58" s="324" t="s">
        <v>50</v>
      </c>
      <c r="H58" s="324" t="s">
        <v>51</v>
      </c>
      <c r="I58" s="331" t="s">
        <v>52</v>
      </c>
      <c r="J58" s="325" t="s">
        <v>53</v>
      </c>
      <c r="K58" s="325" t="s">
        <v>54</v>
      </c>
      <c r="L58" s="324" t="s">
        <v>56</v>
      </c>
      <c r="M58" s="332" t="s">
        <v>55</v>
      </c>
      <c r="N58" s="332" t="s">
        <v>57</v>
      </c>
      <c r="O58" s="322" t="s">
        <v>56</v>
      </c>
      <c r="P58" s="322" t="s">
        <v>58</v>
      </c>
      <c r="Q58" s="322" t="s">
        <v>59</v>
      </c>
      <c r="R58" s="332" t="s">
        <v>60</v>
      </c>
    </row>
    <row r="59" spans="2:18" x14ac:dyDescent="0.25">
      <c r="B59" s="1" t="s">
        <v>33</v>
      </c>
      <c r="C59" s="1" t="s">
        <v>34</v>
      </c>
      <c r="D59" s="333" t="s">
        <v>37</v>
      </c>
      <c r="E59" s="4">
        <v>500000</v>
      </c>
      <c r="F59" s="4">
        <f>E59*25%</f>
        <v>125000</v>
      </c>
      <c r="G59" s="4">
        <f>E59+F59</f>
        <v>625000</v>
      </c>
      <c r="H59" s="4">
        <v>100000</v>
      </c>
      <c r="I59" s="334">
        <f>G59+H59</f>
        <v>725000</v>
      </c>
      <c r="J59" s="4">
        <f>G59*0.12</f>
        <v>75000</v>
      </c>
      <c r="K59" s="4">
        <f>G59*0.07</f>
        <v>43750.000000000007</v>
      </c>
      <c r="L59" s="6">
        <f>G59*0.6%</f>
        <v>3750</v>
      </c>
      <c r="M59" s="335">
        <f>J59+K59+L59</f>
        <v>122500</v>
      </c>
      <c r="N59" s="335">
        <f>I59-M59</f>
        <v>602500</v>
      </c>
      <c r="O59" s="6">
        <f>G59*2.4%</f>
        <v>15000</v>
      </c>
      <c r="P59" s="6">
        <f>G59*1.53%</f>
        <v>9562.5</v>
      </c>
      <c r="Q59" s="6">
        <f>G59*0.95%</f>
        <v>5937.5</v>
      </c>
      <c r="R59" s="335">
        <f>O59+P59+Q59</f>
        <v>30500</v>
      </c>
    </row>
    <row r="60" spans="2:18" x14ac:dyDescent="0.25">
      <c r="B60" s="1" t="s">
        <v>33</v>
      </c>
      <c r="C60" s="1" t="str">
        <f>C59</f>
        <v>10.111.222-3</v>
      </c>
      <c r="D60" s="333" t="s">
        <v>38</v>
      </c>
      <c r="E60" s="4">
        <v>500000</v>
      </c>
      <c r="F60" s="4">
        <f t="shared" ref="F60:F70" si="19">E60*25%</f>
        <v>125000</v>
      </c>
      <c r="G60" s="4">
        <f t="shared" ref="G60:G70" si="20">E60+F60</f>
        <v>625000</v>
      </c>
      <c r="H60" s="4">
        <v>100000</v>
      </c>
      <c r="I60" s="334">
        <f t="shared" ref="I60:I70" si="21">G60+H60</f>
        <v>725000</v>
      </c>
      <c r="J60" s="4">
        <f t="shared" ref="J60:J70" si="22">G60*0.12</f>
        <v>75000</v>
      </c>
      <c r="K60" s="4">
        <f t="shared" ref="K60:K70" si="23">G60*0.07</f>
        <v>43750.000000000007</v>
      </c>
      <c r="L60" s="6">
        <f t="shared" ref="L60:L70" si="24">G60*0.6%</f>
        <v>3750</v>
      </c>
      <c r="M60" s="335">
        <f t="shared" ref="M60:M70" si="25">J60+K60+L60</f>
        <v>122500</v>
      </c>
      <c r="N60" s="335">
        <f t="shared" ref="N60:N70" si="26">I60-M60</f>
        <v>602500</v>
      </c>
      <c r="O60" s="6">
        <f t="shared" ref="O60:O70" si="27">G60*2.4%</f>
        <v>15000</v>
      </c>
      <c r="P60" s="6">
        <f t="shared" ref="P60:P70" si="28">G60*1.53%</f>
        <v>9562.5</v>
      </c>
      <c r="Q60" s="6">
        <f t="shared" ref="Q60:Q70" si="29">G60*0.95%</f>
        <v>5937.5</v>
      </c>
      <c r="R60" s="335">
        <f t="shared" ref="R60:R70" si="30">O60+P60+Q60</f>
        <v>30500</v>
      </c>
    </row>
    <row r="61" spans="2:18" x14ac:dyDescent="0.25">
      <c r="B61" s="1" t="s">
        <v>33</v>
      </c>
      <c r="C61" s="1" t="str">
        <f t="shared" ref="C61:C70" si="31">C60</f>
        <v>10.111.222-3</v>
      </c>
      <c r="D61" s="333" t="s">
        <v>39</v>
      </c>
      <c r="E61" s="4">
        <v>500000</v>
      </c>
      <c r="F61" s="4">
        <f t="shared" si="19"/>
        <v>125000</v>
      </c>
      <c r="G61" s="4">
        <f t="shared" si="20"/>
        <v>625000</v>
      </c>
      <c r="H61" s="4">
        <v>100000</v>
      </c>
      <c r="I61" s="334">
        <f t="shared" si="21"/>
        <v>725000</v>
      </c>
      <c r="J61" s="4">
        <f t="shared" si="22"/>
        <v>75000</v>
      </c>
      <c r="K61" s="4">
        <f t="shared" si="23"/>
        <v>43750.000000000007</v>
      </c>
      <c r="L61" s="6">
        <f t="shared" si="24"/>
        <v>3750</v>
      </c>
      <c r="M61" s="335">
        <f t="shared" si="25"/>
        <v>122500</v>
      </c>
      <c r="N61" s="335">
        <f t="shared" si="26"/>
        <v>602500</v>
      </c>
      <c r="O61" s="6">
        <f t="shared" si="27"/>
        <v>15000</v>
      </c>
      <c r="P61" s="6">
        <f t="shared" si="28"/>
        <v>9562.5</v>
      </c>
      <c r="Q61" s="6">
        <f t="shared" si="29"/>
        <v>5937.5</v>
      </c>
      <c r="R61" s="335">
        <f t="shared" si="30"/>
        <v>30500</v>
      </c>
    </row>
    <row r="62" spans="2:18" x14ac:dyDescent="0.25">
      <c r="B62" s="1" t="s">
        <v>33</v>
      </c>
      <c r="C62" s="1" t="str">
        <f t="shared" si="31"/>
        <v>10.111.222-3</v>
      </c>
      <c r="D62" s="333" t="s">
        <v>40</v>
      </c>
      <c r="E62" s="4">
        <v>500000</v>
      </c>
      <c r="F62" s="4">
        <f t="shared" si="19"/>
        <v>125000</v>
      </c>
      <c r="G62" s="4">
        <f t="shared" si="20"/>
        <v>625000</v>
      </c>
      <c r="H62" s="4">
        <v>100000</v>
      </c>
      <c r="I62" s="334">
        <f t="shared" si="21"/>
        <v>725000</v>
      </c>
      <c r="J62" s="4">
        <f t="shared" si="22"/>
        <v>75000</v>
      </c>
      <c r="K62" s="4">
        <f t="shared" si="23"/>
        <v>43750.000000000007</v>
      </c>
      <c r="L62" s="6">
        <f t="shared" si="24"/>
        <v>3750</v>
      </c>
      <c r="M62" s="335">
        <f t="shared" si="25"/>
        <v>122500</v>
      </c>
      <c r="N62" s="335">
        <f t="shared" si="26"/>
        <v>602500</v>
      </c>
      <c r="O62" s="6">
        <f t="shared" si="27"/>
        <v>15000</v>
      </c>
      <c r="P62" s="6">
        <f t="shared" si="28"/>
        <v>9562.5</v>
      </c>
      <c r="Q62" s="6">
        <f t="shared" si="29"/>
        <v>5937.5</v>
      </c>
      <c r="R62" s="335">
        <f t="shared" si="30"/>
        <v>30500</v>
      </c>
    </row>
    <row r="63" spans="2:18" x14ac:dyDescent="0.25">
      <c r="B63" s="1" t="s">
        <v>33</v>
      </c>
      <c r="C63" s="1" t="str">
        <f t="shared" si="31"/>
        <v>10.111.222-3</v>
      </c>
      <c r="D63" s="333" t="s">
        <v>41</v>
      </c>
      <c r="E63" s="4">
        <v>500000</v>
      </c>
      <c r="F63" s="4">
        <f t="shared" si="19"/>
        <v>125000</v>
      </c>
      <c r="G63" s="4">
        <f t="shared" si="20"/>
        <v>625000</v>
      </c>
      <c r="H63" s="4">
        <v>100000</v>
      </c>
      <c r="I63" s="334">
        <f t="shared" si="21"/>
        <v>725000</v>
      </c>
      <c r="J63" s="4">
        <f t="shared" si="22"/>
        <v>75000</v>
      </c>
      <c r="K63" s="4">
        <f t="shared" si="23"/>
        <v>43750.000000000007</v>
      </c>
      <c r="L63" s="6">
        <f t="shared" si="24"/>
        <v>3750</v>
      </c>
      <c r="M63" s="335">
        <f t="shared" si="25"/>
        <v>122500</v>
      </c>
      <c r="N63" s="335">
        <f t="shared" si="26"/>
        <v>602500</v>
      </c>
      <c r="O63" s="6">
        <f t="shared" si="27"/>
        <v>15000</v>
      </c>
      <c r="P63" s="6">
        <f t="shared" si="28"/>
        <v>9562.5</v>
      </c>
      <c r="Q63" s="6">
        <f t="shared" si="29"/>
        <v>5937.5</v>
      </c>
      <c r="R63" s="335">
        <f t="shared" si="30"/>
        <v>30500</v>
      </c>
    </row>
    <row r="64" spans="2:18" x14ac:dyDescent="0.25">
      <c r="B64" s="1" t="s">
        <v>33</v>
      </c>
      <c r="C64" s="1" t="str">
        <f t="shared" si="31"/>
        <v>10.111.222-3</v>
      </c>
      <c r="D64" s="333" t="s">
        <v>42</v>
      </c>
      <c r="E64" s="4">
        <v>500000</v>
      </c>
      <c r="F64" s="4">
        <f t="shared" si="19"/>
        <v>125000</v>
      </c>
      <c r="G64" s="4">
        <f t="shared" si="20"/>
        <v>625000</v>
      </c>
      <c r="H64" s="4">
        <v>100000</v>
      </c>
      <c r="I64" s="334">
        <f t="shared" si="21"/>
        <v>725000</v>
      </c>
      <c r="J64" s="4">
        <f t="shared" si="22"/>
        <v>75000</v>
      </c>
      <c r="K64" s="4">
        <f t="shared" si="23"/>
        <v>43750.000000000007</v>
      </c>
      <c r="L64" s="6">
        <f t="shared" si="24"/>
        <v>3750</v>
      </c>
      <c r="M64" s="335">
        <f t="shared" si="25"/>
        <v>122500</v>
      </c>
      <c r="N64" s="335">
        <f t="shared" si="26"/>
        <v>602500</v>
      </c>
      <c r="O64" s="6">
        <f t="shared" si="27"/>
        <v>15000</v>
      </c>
      <c r="P64" s="6">
        <f t="shared" si="28"/>
        <v>9562.5</v>
      </c>
      <c r="Q64" s="6">
        <f t="shared" si="29"/>
        <v>5937.5</v>
      </c>
      <c r="R64" s="335">
        <f t="shared" si="30"/>
        <v>30500</v>
      </c>
    </row>
    <row r="65" spans="2:20" x14ac:dyDescent="0.25">
      <c r="B65" s="1" t="s">
        <v>33</v>
      </c>
      <c r="C65" s="1" t="str">
        <f t="shared" si="31"/>
        <v>10.111.222-3</v>
      </c>
      <c r="D65" s="333" t="s">
        <v>43</v>
      </c>
      <c r="E65" s="4">
        <v>500000</v>
      </c>
      <c r="F65" s="4">
        <f t="shared" si="19"/>
        <v>125000</v>
      </c>
      <c r="G65" s="4">
        <f t="shared" si="20"/>
        <v>625000</v>
      </c>
      <c r="H65" s="4">
        <v>100000</v>
      </c>
      <c r="I65" s="334">
        <f t="shared" si="21"/>
        <v>725000</v>
      </c>
      <c r="J65" s="4">
        <f t="shared" si="22"/>
        <v>75000</v>
      </c>
      <c r="K65" s="4">
        <f t="shared" si="23"/>
        <v>43750.000000000007</v>
      </c>
      <c r="L65" s="6">
        <f t="shared" si="24"/>
        <v>3750</v>
      </c>
      <c r="M65" s="335">
        <f t="shared" si="25"/>
        <v>122500</v>
      </c>
      <c r="N65" s="335">
        <f t="shared" si="26"/>
        <v>602500</v>
      </c>
      <c r="O65" s="6">
        <f t="shared" si="27"/>
        <v>15000</v>
      </c>
      <c r="P65" s="6">
        <f t="shared" si="28"/>
        <v>9562.5</v>
      </c>
      <c r="Q65" s="6">
        <f t="shared" si="29"/>
        <v>5937.5</v>
      </c>
      <c r="R65" s="335">
        <f t="shared" si="30"/>
        <v>30500</v>
      </c>
    </row>
    <row r="66" spans="2:20" x14ac:dyDescent="0.25">
      <c r="B66" s="1" t="s">
        <v>33</v>
      </c>
      <c r="C66" s="1" t="str">
        <f t="shared" si="31"/>
        <v>10.111.222-3</v>
      </c>
      <c r="D66" s="333" t="s">
        <v>44</v>
      </c>
      <c r="E66" s="4">
        <v>500000</v>
      </c>
      <c r="F66" s="4">
        <f t="shared" si="19"/>
        <v>125000</v>
      </c>
      <c r="G66" s="4">
        <f t="shared" si="20"/>
        <v>625000</v>
      </c>
      <c r="H66" s="4">
        <v>100000</v>
      </c>
      <c r="I66" s="334">
        <f t="shared" si="21"/>
        <v>725000</v>
      </c>
      <c r="J66" s="4">
        <f t="shared" si="22"/>
        <v>75000</v>
      </c>
      <c r="K66" s="4">
        <f t="shared" si="23"/>
        <v>43750.000000000007</v>
      </c>
      <c r="L66" s="6">
        <f t="shared" si="24"/>
        <v>3750</v>
      </c>
      <c r="M66" s="335">
        <f t="shared" si="25"/>
        <v>122500</v>
      </c>
      <c r="N66" s="335">
        <f t="shared" si="26"/>
        <v>602500</v>
      </c>
      <c r="O66" s="6">
        <f t="shared" si="27"/>
        <v>15000</v>
      </c>
      <c r="P66" s="6">
        <f t="shared" si="28"/>
        <v>9562.5</v>
      </c>
      <c r="Q66" s="6">
        <f t="shared" si="29"/>
        <v>5937.5</v>
      </c>
      <c r="R66" s="335">
        <f t="shared" si="30"/>
        <v>30500</v>
      </c>
    </row>
    <row r="67" spans="2:20" x14ac:dyDescent="0.25">
      <c r="B67" s="1" t="s">
        <v>33</v>
      </c>
      <c r="C67" s="1" t="str">
        <f t="shared" si="31"/>
        <v>10.111.222-3</v>
      </c>
      <c r="D67" s="333" t="s">
        <v>45</v>
      </c>
      <c r="E67" s="4">
        <v>500000</v>
      </c>
      <c r="F67" s="4">
        <f t="shared" si="19"/>
        <v>125000</v>
      </c>
      <c r="G67" s="4">
        <f t="shared" si="20"/>
        <v>625000</v>
      </c>
      <c r="H67" s="4">
        <v>100000</v>
      </c>
      <c r="I67" s="334">
        <f t="shared" si="21"/>
        <v>725000</v>
      </c>
      <c r="J67" s="4">
        <f t="shared" si="22"/>
        <v>75000</v>
      </c>
      <c r="K67" s="4">
        <f t="shared" si="23"/>
        <v>43750.000000000007</v>
      </c>
      <c r="L67" s="6">
        <f t="shared" si="24"/>
        <v>3750</v>
      </c>
      <c r="M67" s="335">
        <f t="shared" si="25"/>
        <v>122500</v>
      </c>
      <c r="N67" s="335">
        <f t="shared" si="26"/>
        <v>602500</v>
      </c>
      <c r="O67" s="6">
        <f t="shared" si="27"/>
        <v>15000</v>
      </c>
      <c r="P67" s="6">
        <f t="shared" si="28"/>
        <v>9562.5</v>
      </c>
      <c r="Q67" s="6">
        <f t="shared" si="29"/>
        <v>5937.5</v>
      </c>
      <c r="R67" s="335">
        <f t="shared" si="30"/>
        <v>30500</v>
      </c>
    </row>
    <row r="68" spans="2:20" x14ac:dyDescent="0.25">
      <c r="B68" s="1" t="s">
        <v>33</v>
      </c>
      <c r="C68" s="1" t="str">
        <f t="shared" si="31"/>
        <v>10.111.222-3</v>
      </c>
      <c r="D68" s="333" t="s">
        <v>46</v>
      </c>
      <c r="E68" s="4">
        <v>500000</v>
      </c>
      <c r="F68" s="4">
        <f t="shared" si="19"/>
        <v>125000</v>
      </c>
      <c r="G68" s="4">
        <f t="shared" si="20"/>
        <v>625000</v>
      </c>
      <c r="H68" s="4">
        <v>100000</v>
      </c>
      <c r="I68" s="334">
        <f t="shared" si="21"/>
        <v>725000</v>
      </c>
      <c r="J68" s="4">
        <f t="shared" si="22"/>
        <v>75000</v>
      </c>
      <c r="K68" s="4">
        <f t="shared" si="23"/>
        <v>43750.000000000007</v>
      </c>
      <c r="L68" s="6">
        <f t="shared" si="24"/>
        <v>3750</v>
      </c>
      <c r="M68" s="335">
        <f t="shared" si="25"/>
        <v>122500</v>
      </c>
      <c r="N68" s="335">
        <f t="shared" si="26"/>
        <v>602500</v>
      </c>
      <c r="O68" s="6">
        <f t="shared" si="27"/>
        <v>15000</v>
      </c>
      <c r="P68" s="6">
        <f t="shared" si="28"/>
        <v>9562.5</v>
      </c>
      <c r="Q68" s="6">
        <f t="shared" si="29"/>
        <v>5937.5</v>
      </c>
      <c r="R68" s="335">
        <f t="shared" si="30"/>
        <v>30500</v>
      </c>
    </row>
    <row r="69" spans="2:20" x14ac:dyDescent="0.25">
      <c r="B69" s="1" t="s">
        <v>33</v>
      </c>
      <c r="C69" s="1" t="str">
        <f t="shared" si="31"/>
        <v>10.111.222-3</v>
      </c>
      <c r="D69" s="333" t="s">
        <v>47</v>
      </c>
      <c r="E69" s="4">
        <v>500000</v>
      </c>
      <c r="F69" s="4">
        <f t="shared" si="19"/>
        <v>125000</v>
      </c>
      <c r="G69" s="4">
        <f t="shared" si="20"/>
        <v>625000</v>
      </c>
      <c r="H69" s="4">
        <v>100000</v>
      </c>
      <c r="I69" s="334">
        <f t="shared" si="21"/>
        <v>725000</v>
      </c>
      <c r="J69" s="4">
        <f t="shared" si="22"/>
        <v>75000</v>
      </c>
      <c r="K69" s="4">
        <f t="shared" si="23"/>
        <v>43750.000000000007</v>
      </c>
      <c r="L69" s="6">
        <f t="shared" si="24"/>
        <v>3750</v>
      </c>
      <c r="M69" s="335">
        <f t="shared" si="25"/>
        <v>122500</v>
      </c>
      <c r="N69" s="335">
        <f t="shared" si="26"/>
        <v>602500</v>
      </c>
      <c r="O69" s="6">
        <f t="shared" si="27"/>
        <v>15000</v>
      </c>
      <c r="P69" s="6">
        <f t="shared" si="28"/>
        <v>9562.5</v>
      </c>
      <c r="Q69" s="6">
        <f t="shared" si="29"/>
        <v>5937.5</v>
      </c>
      <c r="R69" s="335">
        <f t="shared" si="30"/>
        <v>30500</v>
      </c>
    </row>
    <row r="70" spans="2:20" x14ac:dyDescent="0.25">
      <c r="B70" s="1" t="s">
        <v>33</v>
      </c>
      <c r="C70" s="1" t="str">
        <f t="shared" si="31"/>
        <v>10.111.222-3</v>
      </c>
      <c r="D70" s="333" t="s">
        <v>48</v>
      </c>
      <c r="E70" s="4">
        <v>500000</v>
      </c>
      <c r="F70" s="4">
        <f t="shared" si="19"/>
        <v>125000</v>
      </c>
      <c r="G70" s="4">
        <f t="shared" si="20"/>
        <v>625000</v>
      </c>
      <c r="H70" s="4">
        <v>100000</v>
      </c>
      <c r="I70" s="334">
        <f t="shared" si="21"/>
        <v>725000</v>
      </c>
      <c r="J70" s="4">
        <f t="shared" si="22"/>
        <v>75000</v>
      </c>
      <c r="K70" s="4">
        <f t="shared" si="23"/>
        <v>43750.000000000007</v>
      </c>
      <c r="L70" s="6">
        <f t="shared" si="24"/>
        <v>3750</v>
      </c>
      <c r="M70" s="335">
        <f t="shared" si="25"/>
        <v>122500</v>
      </c>
      <c r="N70" s="335">
        <f t="shared" si="26"/>
        <v>602500</v>
      </c>
      <c r="O70" s="6">
        <f t="shared" si="27"/>
        <v>15000</v>
      </c>
      <c r="P70" s="6">
        <f t="shared" si="28"/>
        <v>9562.5</v>
      </c>
      <c r="Q70" s="6">
        <f t="shared" si="29"/>
        <v>5937.5</v>
      </c>
      <c r="R70" s="335">
        <f t="shared" si="30"/>
        <v>30500</v>
      </c>
    </row>
    <row r="71" spans="2:20" ht="14.4" thickBot="1" x14ac:dyDescent="0.3">
      <c r="I71" s="334"/>
      <c r="M71" s="336"/>
      <c r="N71" s="336"/>
      <c r="R71" s="336"/>
      <c r="T71" s="6"/>
    </row>
    <row r="72" spans="2:20" ht="14.4" thickBot="1" x14ac:dyDescent="0.3">
      <c r="B72" s="329"/>
      <c r="C72" s="324"/>
      <c r="D72" s="323"/>
      <c r="E72" s="324"/>
      <c r="F72" s="324"/>
      <c r="G72" s="324" t="s">
        <v>14</v>
      </c>
      <c r="H72" s="325">
        <f t="shared" ref="H72" si="32">SUM(H59:H71)</f>
        <v>1200000</v>
      </c>
      <c r="I72" s="331">
        <f t="shared" ref="I72" si="33">SUM(I59:I71)</f>
        <v>8700000</v>
      </c>
      <c r="J72" s="325">
        <f t="shared" ref="J72" si="34">SUM(J59:J71)</f>
        <v>900000</v>
      </c>
      <c r="K72" s="325">
        <f>SUM(K59:K71)</f>
        <v>525000.00000000012</v>
      </c>
      <c r="L72" s="325">
        <f t="shared" ref="L72:R72" si="35">SUM(L59:L71)</f>
        <v>45000</v>
      </c>
      <c r="M72" s="331">
        <f t="shared" si="35"/>
        <v>1470000</v>
      </c>
      <c r="N72" s="331">
        <f t="shared" si="35"/>
        <v>7230000</v>
      </c>
      <c r="O72" s="325">
        <f t="shared" si="35"/>
        <v>180000</v>
      </c>
      <c r="P72" s="325">
        <f t="shared" si="35"/>
        <v>114750</v>
      </c>
      <c r="Q72" s="325">
        <f t="shared" si="35"/>
        <v>71250</v>
      </c>
      <c r="R72" s="331">
        <f t="shared" si="35"/>
        <v>366000</v>
      </c>
    </row>
    <row r="74" spans="2:20" x14ac:dyDescent="0.25">
      <c r="G74" s="5"/>
      <c r="H74" s="5"/>
      <c r="I74" s="52">
        <f>I72+R72</f>
        <v>9066000</v>
      </c>
      <c r="J74" s="52"/>
      <c r="K74" s="52"/>
      <c r="L74" s="52"/>
      <c r="M74" s="52"/>
      <c r="N74" s="5"/>
      <c r="O74" s="52"/>
      <c r="P74" s="4"/>
      <c r="Q74" s="4"/>
      <c r="R74" s="45"/>
    </row>
    <row r="75" spans="2:20" x14ac:dyDescent="0.25">
      <c r="G75" s="5"/>
      <c r="H75" s="5"/>
      <c r="I75" s="52"/>
      <c r="J75" s="52"/>
      <c r="K75" s="52"/>
      <c r="L75" s="45"/>
      <c r="M75" s="5"/>
      <c r="N75" s="45"/>
      <c r="O75" s="5"/>
    </row>
    <row r="76" spans="2:20" x14ac:dyDescent="0.25">
      <c r="G76" s="5"/>
      <c r="H76" s="5"/>
      <c r="I76" s="52"/>
      <c r="J76" s="52"/>
      <c r="K76" s="52"/>
      <c r="L76" s="45"/>
      <c r="M76" s="566" t="s">
        <v>962</v>
      </c>
      <c r="O76" s="5"/>
    </row>
    <row r="77" spans="2:20" x14ac:dyDescent="0.25">
      <c r="G77" s="5"/>
      <c r="H77" s="5"/>
      <c r="I77" s="52"/>
      <c r="J77" s="52"/>
      <c r="K77" s="52"/>
      <c r="L77" s="45"/>
      <c r="M77" s="1" t="s">
        <v>247</v>
      </c>
      <c r="N77" s="6">
        <f>N72</f>
        <v>7230000</v>
      </c>
      <c r="O77" s="5"/>
    </row>
    <row r="78" spans="2:20" x14ac:dyDescent="0.25">
      <c r="G78" s="5"/>
      <c r="H78" s="5"/>
      <c r="I78" s="52"/>
      <c r="J78" s="52"/>
      <c r="K78" s="52"/>
      <c r="L78" s="5"/>
      <c r="M78" s="1" t="s">
        <v>248</v>
      </c>
      <c r="N78" s="6">
        <v>0</v>
      </c>
      <c r="O78" s="5"/>
    </row>
    <row r="79" spans="2:20" x14ac:dyDescent="0.25">
      <c r="G79" s="5"/>
      <c r="H79" s="5"/>
      <c r="I79" s="52"/>
      <c r="J79" s="5"/>
      <c r="K79" s="52"/>
      <c r="L79" s="5"/>
      <c r="M79" s="5"/>
      <c r="N79" s="5"/>
      <c r="O79" s="5"/>
    </row>
    <row r="80" spans="2:20" x14ac:dyDescent="0.25">
      <c r="G80" s="45"/>
      <c r="H80" s="5"/>
      <c r="I80" s="52"/>
      <c r="J80" s="45"/>
      <c r="K80" s="52"/>
      <c r="L80" s="5"/>
      <c r="M80" s="5"/>
      <c r="N80" s="5"/>
      <c r="O80" s="5"/>
    </row>
    <row r="81" spans="7:15" x14ac:dyDescent="0.25">
      <c r="G81" s="5"/>
      <c r="H81" s="5"/>
      <c r="I81" s="52"/>
      <c r="J81" s="52"/>
      <c r="K81" s="52"/>
      <c r="L81" s="5"/>
      <c r="M81" s="5"/>
      <c r="N81" s="5"/>
      <c r="O81" s="5"/>
    </row>
    <row r="82" spans="7:15" x14ac:dyDescent="0.25">
      <c r="G82" s="5"/>
      <c r="H82" s="5"/>
      <c r="I82" s="52"/>
      <c r="J82" s="52"/>
      <c r="K82" s="52"/>
      <c r="L82" s="5"/>
      <c r="M82" s="5"/>
      <c r="N82" s="5"/>
      <c r="O82" s="5"/>
    </row>
  </sheetData>
  <phoneticPr fontId="5" type="noConversion"/>
  <pageMargins left="0.7" right="0.7" top="0.75" bottom="0.75" header="0.3" footer="0.3"/>
  <pageSetup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153AE5-4C63-40A1-8F74-2314E270382C}">
  <dimension ref="B3:GO43"/>
  <sheetViews>
    <sheetView showGridLines="0" zoomScale="70" zoomScaleNormal="70" workbookViewId="0">
      <selection activeCell="H14" sqref="H14:H24"/>
    </sheetView>
  </sheetViews>
  <sheetFormatPr baseColWidth="10" defaultColWidth="11.44140625" defaultRowHeight="14.4" x14ac:dyDescent="0.3"/>
  <cols>
    <col min="1" max="1" width="3.109375" style="299" customWidth="1"/>
    <col min="2" max="2" width="18.77734375" style="299" customWidth="1"/>
    <col min="3" max="3" width="16.44140625" style="299" customWidth="1"/>
    <col min="4" max="4" width="15.5546875" style="299" customWidth="1"/>
    <col min="5" max="5" width="17.44140625" style="299" customWidth="1"/>
    <col min="6" max="6" width="19.109375" style="299" customWidth="1"/>
    <col min="7" max="7" width="13.77734375" style="299" customWidth="1"/>
    <col min="8" max="8" width="22.33203125" style="299" customWidth="1"/>
    <col min="9" max="9" width="20.88671875" style="299" customWidth="1"/>
    <col min="10" max="12" width="17.5546875" style="299" customWidth="1"/>
    <col min="13" max="13" width="20.6640625" style="299" customWidth="1"/>
    <col min="14" max="14" width="17.5546875" style="299" customWidth="1"/>
    <col min="15" max="15" width="21.88671875" style="299" customWidth="1"/>
    <col min="16" max="18" width="23.44140625" style="299" customWidth="1"/>
    <col min="19" max="19" width="22.44140625" style="299" customWidth="1"/>
    <col min="20" max="20" width="17.5546875" style="299" customWidth="1"/>
    <col min="21" max="21" width="15.5546875" style="299" customWidth="1"/>
    <col min="22" max="22" width="17.109375" style="299" customWidth="1"/>
    <col min="23" max="23" width="19.6640625" style="299" customWidth="1"/>
    <col min="24" max="24" width="18.5546875" style="299" customWidth="1"/>
    <col min="25" max="30" width="15.5546875" style="299" customWidth="1"/>
    <col min="31" max="31" width="17.109375" style="299" customWidth="1"/>
    <col min="32" max="33" width="20" style="299" customWidth="1"/>
    <col min="34" max="35" width="17.109375" style="299" customWidth="1"/>
    <col min="36" max="37" width="15.5546875" style="299" customWidth="1"/>
    <col min="38" max="38" width="17.109375" style="299" customWidth="1"/>
    <col min="39" max="39" width="15.5546875" style="299" customWidth="1"/>
    <col min="40" max="16384" width="11.44140625" style="299"/>
  </cols>
  <sheetData>
    <row r="3" spans="2:197" x14ac:dyDescent="0.3">
      <c r="B3" s="299" t="s">
        <v>748</v>
      </c>
      <c r="D3" s="299" t="s">
        <v>749</v>
      </c>
      <c r="W3" s="299" t="s">
        <v>750</v>
      </c>
    </row>
    <row r="4" spans="2:197" x14ac:dyDescent="0.3">
      <c r="B4" s="299" t="s">
        <v>751</v>
      </c>
      <c r="D4" s="299" t="s">
        <v>749</v>
      </c>
      <c r="W4" s="299" t="s">
        <v>750</v>
      </c>
      <c r="AF4" s="300" t="s">
        <v>752</v>
      </c>
      <c r="AG4" s="300"/>
      <c r="AH4" s="393"/>
      <c r="AI4" s="394"/>
    </row>
    <row r="5" spans="2:197" x14ac:dyDescent="0.3">
      <c r="B5" s="299" t="s">
        <v>753</v>
      </c>
      <c r="D5" s="299" t="s">
        <v>749</v>
      </c>
      <c r="W5" s="299" t="s">
        <v>750</v>
      </c>
      <c r="AF5" s="300" t="s">
        <v>754</v>
      </c>
      <c r="AG5" s="300"/>
      <c r="AH5" s="393"/>
      <c r="AI5" s="394"/>
    </row>
    <row r="6" spans="2:197" x14ac:dyDescent="0.3">
      <c r="B6" s="299" t="s">
        <v>755</v>
      </c>
      <c r="D6" s="299" t="s">
        <v>749</v>
      </c>
      <c r="W6" s="299" t="s">
        <v>750</v>
      </c>
    </row>
    <row r="9" spans="2:197" x14ac:dyDescent="0.3">
      <c r="B9" s="300" t="s">
        <v>756</v>
      </c>
      <c r="C9" s="300"/>
      <c r="D9" s="300" t="s">
        <v>757</v>
      </c>
      <c r="E9" s="300"/>
      <c r="F9" s="300"/>
      <c r="G9" s="300"/>
      <c r="H9" s="300"/>
      <c r="I9" s="300"/>
      <c r="J9" s="300"/>
      <c r="K9" s="300"/>
      <c r="L9" s="300"/>
      <c r="M9" s="300"/>
      <c r="N9" s="300"/>
      <c r="O9" s="300"/>
      <c r="P9" s="300"/>
      <c r="Q9" s="300"/>
      <c r="R9" s="300"/>
      <c r="S9" s="300"/>
      <c r="T9" s="300"/>
      <c r="U9" s="300"/>
      <c r="V9" s="300"/>
      <c r="W9" s="300"/>
      <c r="X9" s="300"/>
      <c r="Y9" s="300"/>
      <c r="Z9" s="300"/>
      <c r="AA9" s="300"/>
      <c r="AB9" s="300"/>
      <c r="AC9" s="300"/>
      <c r="AD9" s="300"/>
      <c r="AE9" s="300"/>
      <c r="AF9" s="300"/>
      <c r="AG9" s="300"/>
      <c r="AH9" s="300"/>
      <c r="AI9" s="300"/>
    </row>
    <row r="11" spans="2:197" ht="37.35" customHeight="1" x14ac:dyDescent="0.3">
      <c r="B11" s="1126" t="s">
        <v>758</v>
      </c>
      <c r="C11" s="1126"/>
      <c r="D11" s="1126"/>
      <c r="E11" s="1126"/>
      <c r="F11" s="1126"/>
      <c r="G11" s="1126"/>
      <c r="H11" s="1126"/>
      <c r="I11" s="1126"/>
      <c r="J11" s="1126"/>
      <c r="K11" s="1126"/>
      <c r="L11" s="1126"/>
      <c r="M11" s="1126"/>
      <c r="N11" s="1126"/>
      <c r="O11" s="1126"/>
      <c r="P11" s="1126"/>
      <c r="Q11" s="1126"/>
      <c r="R11" s="1126"/>
      <c r="S11" s="395"/>
      <c r="T11" s="395"/>
      <c r="U11" s="395"/>
    </row>
    <row r="12" spans="2:197" ht="7.35" customHeight="1" x14ac:dyDescent="0.3"/>
    <row r="13" spans="2:197" s="396" customFormat="1" ht="15" customHeight="1" x14ac:dyDescent="0.3">
      <c r="B13" s="1127" t="s">
        <v>759</v>
      </c>
      <c r="C13" s="1127" t="s">
        <v>760</v>
      </c>
      <c r="D13" s="1127" t="s">
        <v>761</v>
      </c>
      <c r="E13" s="1127" t="s">
        <v>762</v>
      </c>
      <c r="F13" s="1129" t="s">
        <v>763</v>
      </c>
      <c r="G13" s="1129" t="s">
        <v>764</v>
      </c>
      <c r="H13" s="1131" t="s">
        <v>765</v>
      </c>
      <c r="I13" s="1132"/>
      <c r="J13" s="1132"/>
      <c r="K13" s="1132"/>
      <c r="L13" s="1132"/>
      <c r="M13" s="1132"/>
      <c r="N13" s="1133"/>
      <c r="O13" s="1133"/>
      <c r="P13" s="1133"/>
      <c r="Q13" s="301"/>
      <c r="R13" s="301"/>
      <c r="S13" s="301"/>
      <c r="T13" s="301"/>
      <c r="U13" s="1131" t="s">
        <v>640</v>
      </c>
      <c r="V13" s="1132"/>
      <c r="W13" s="1132"/>
      <c r="X13" s="1132"/>
      <c r="Y13" s="1132"/>
      <c r="Z13" s="1132"/>
      <c r="AA13" s="1132"/>
      <c r="AB13" s="1132"/>
      <c r="AC13" s="1132"/>
      <c r="AD13" s="1132"/>
      <c r="AE13" s="1132"/>
      <c r="AF13" s="1132"/>
      <c r="AG13" s="1132"/>
      <c r="AH13" s="1132"/>
      <c r="AI13" s="301"/>
      <c r="AJ13" s="1127" t="s">
        <v>766</v>
      </c>
      <c r="AK13" s="1127" t="s">
        <v>767</v>
      </c>
      <c r="AL13" s="1127" t="s">
        <v>768</v>
      </c>
    </row>
    <row r="14" spans="2:197" s="396" customFormat="1" ht="15" customHeight="1" x14ac:dyDescent="0.3">
      <c r="B14" s="1128"/>
      <c r="C14" s="1128"/>
      <c r="D14" s="1128"/>
      <c r="E14" s="1128"/>
      <c r="F14" s="1130"/>
      <c r="G14" s="1130"/>
      <c r="H14" s="1140" t="s">
        <v>769</v>
      </c>
      <c r="I14" s="1141" t="s">
        <v>770</v>
      </c>
      <c r="J14" s="1133"/>
      <c r="K14" s="1133"/>
      <c r="L14" s="1142"/>
      <c r="M14" s="1149" t="s">
        <v>771</v>
      </c>
      <c r="N14" s="1150"/>
      <c r="O14" s="1150"/>
      <c r="P14" s="1150"/>
      <c r="Q14" s="1150"/>
      <c r="R14" s="1150"/>
      <c r="S14" s="1150"/>
      <c r="T14" s="1151"/>
      <c r="U14" s="1149" t="s">
        <v>772</v>
      </c>
      <c r="V14" s="1150"/>
      <c r="W14" s="1150"/>
      <c r="X14" s="1150"/>
      <c r="Y14" s="1150"/>
      <c r="Z14" s="1150"/>
      <c r="AA14" s="1150"/>
      <c r="AB14" s="1150"/>
      <c r="AC14" s="1151"/>
      <c r="AD14" s="1149" t="s">
        <v>773</v>
      </c>
      <c r="AE14" s="1150"/>
      <c r="AF14" s="1150"/>
      <c r="AG14" s="1150"/>
      <c r="AH14" s="1151"/>
      <c r="AI14" s="1152" t="s">
        <v>774</v>
      </c>
      <c r="AJ14" s="1128"/>
      <c r="AK14" s="1128"/>
      <c r="AL14" s="1128"/>
      <c r="GO14" s="397" t="s">
        <v>661</v>
      </c>
    </row>
    <row r="15" spans="2:197" s="396" customFormat="1" ht="36.75" customHeight="1" x14ac:dyDescent="0.3">
      <c r="B15" s="1128"/>
      <c r="C15" s="1128"/>
      <c r="D15" s="1128"/>
      <c r="E15" s="1128"/>
      <c r="F15" s="1130"/>
      <c r="G15" s="1130"/>
      <c r="H15" s="1140"/>
      <c r="I15" s="1143"/>
      <c r="J15" s="1144"/>
      <c r="K15" s="1144"/>
      <c r="L15" s="1145"/>
      <c r="M15" s="1134" t="s">
        <v>433</v>
      </c>
      <c r="N15" s="1135"/>
      <c r="O15" s="1135"/>
      <c r="P15" s="1135"/>
      <c r="Q15" s="1135"/>
      <c r="R15" s="1136" t="s">
        <v>775</v>
      </c>
      <c r="S15" s="1137"/>
      <c r="T15" s="1153" t="s">
        <v>776</v>
      </c>
      <c r="U15" s="1154" t="s">
        <v>777</v>
      </c>
      <c r="V15" s="1157"/>
      <c r="W15" s="1157"/>
      <c r="X15" s="1157"/>
      <c r="Y15" s="1157"/>
      <c r="Z15" s="1155"/>
      <c r="AA15" s="1154" t="s">
        <v>778</v>
      </c>
      <c r="AB15" s="1155"/>
      <c r="AC15" s="1138" t="s">
        <v>779</v>
      </c>
      <c r="AD15" s="1154" t="s">
        <v>777</v>
      </c>
      <c r="AE15" s="1155"/>
      <c r="AF15" s="1154" t="s">
        <v>778</v>
      </c>
      <c r="AG15" s="1155"/>
      <c r="AH15" s="1138" t="s">
        <v>779</v>
      </c>
      <c r="AI15" s="1152"/>
      <c r="AJ15" s="1128"/>
      <c r="AK15" s="1128"/>
      <c r="AL15" s="1128"/>
      <c r="GO15" s="397"/>
    </row>
    <row r="16" spans="2:197" s="396" customFormat="1" ht="49.35" customHeight="1" x14ac:dyDescent="0.3">
      <c r="B16" s="1128"/>
      <c r="C16" s="1128"/>
      <c r="D16" s="1128"/>
      <c r="E16" s="1128"/>
      <c r="F16" s="1130"/>
      <c r="G16" s="1130"/>
      <c r="H16" s="1140"/>
      <c r="I16" s="1143"/>
      <c r="J16" s="1144"/>
      <c r="K16" s="1144"/>
      <c r="L16" s="1145"/>
      <c r="M16" s="1138" t="s">
        <v>780</v>
      </c>
      <c r="N16" s="1138" t="s">
        <v>781</v>
      </c>
      <c r="O16" s="1138" t="s">
        <v>782</v>
      </c>
      <c r="P16" s="1138" t="s">
        <v>783</v>
      </c>
      <c r="Q16" s="1138" t="s">
        <v>784</v>
      </c>
      <c r="R16" s="1138" t="s">
        <v>785</v>
      </c>
      <c r="S16" s="1138" t="s">
        <v>786</v>
      </c>
      <c r="T16" s="1156"/>
      <c r="U16" s="1154" t="s">
        <v>787</v>
      </c>
      <c r="V16" s="1155"/>
      <c r="W16" s="1154" t="s">
        <v>788</v>
      </c>
      <c r="X16" s="1155"/>
      <c r="Y16" s="1154" t="s">
        <v>789</v>
      </c>
      <c r="Z16" s="1155"/>
      <c r="AA16" s="1154" t="s">
        <v>789</v>
      </c>
      <c r="AB16" s="1155"/>
      <c r="AC16" s="1156"/>
      <c r="AD16" s="1158" t="s">
        <v>790</v>
      </c>
      <c r="AE16" s="1158" t="s">
        <v>791</v>
      </c>
      <c r="AF16" s="1158" t="s">
        <v>790</v>
      </c>
      <c r="AG16" s="1158" t="s">
        <v>791</v>
      </c>
      <c r="AH16" s="1139"/>
      <c r="AI16" s="1152"/>
      <c r="AJ16" s="1128"/>
      <c r="AK16" s="1128"/>
      <c r="AL16" s="1128"/>
      <c r="GO16" s="397"/>
    </row>
    <row r="17" spans="2:38" s="396" customFormat="1" ht="15" customHeight="1" x14ac:dyDescent="0.3">
      <c r="B17" s="1128"/>
      <c r="C17" s="1128"/>
      <c r="D17" s="1128"/>
      <c r="E17" s="1128"/>
      <c r="F17" s="1130"/>
      <c r="G17" s="1130"/>
      <c r="H17" s="1140"/>
      <c r="I17" s="1146"/>
      <c r="J17" s="1147"/>
      <c r="K17" s="1147"/>
      <c r="L17" s="1148"/>
      <c r="M17" s="1139"/>
      <c r="N17" s="1139"/>
      <c r="O17" s="1139"/>
      <c r="P17" s="1139"/>
      <c r="Q17" s="1139"/>
      <c r="R17" s="1139"/>
      <c r="S17" s="1139"/>
      <c r="T17" s="1156"/>
      <c r="U17" s="1158" t="s">
        <v>790</v>
      </c>
      <c r="V17" s="1158" t="s">
        <v>791</v>
      </c>
      <c r="W17" s="1158" t="s">
        <v>790</v>
      </c>
      <c r="X17" s="1158" t="s">
        <v>791</v>
      </c>
      <c r="Y17" s="1158" t="s">
        <v>790</v>
      </c>
      <c r="Z17" s="1158" t="s">
        <v>791</v>
      </c>
      <c r="AA17" s="1158" t="s">
        <v>790</v>
      </c>
      <c r="AB17" s="1158" t="s">
        <v>791</v>
      </c>
      <c r="AC17" s="1156"/>
      <c r="AD17" s="1158"/>
      <c r="AE17" s="1158"/>
      <c r="AF17" s="1158"/>
      <c r="AG17" s="1158"/>
      <c r="AH17" s="1139"/>
      <c r="AI17" s="1152"/>
      <c r="AJ17" s="1128"/>
      <c r="AK17" s="1128"/>
      <c r="AL17" s="1128"/>
    </row>
    <row r="18" spans="2:38" ht="72" x14ac:dyDescent="0.3">
      <c r="B18" s="1128"/>
      <c r="C18" s="1128"/>
      <c r="D18" s="1128"/>
      <c r="E18" s="1128"/>
      <c r="F18" s="1130"/>
      <c r="G18" s="1130"/>
      <c r="H18" s="1129"/>
      <c r="I18" s="398" t="s">
        <v>792</v>
      </c>
      <c r="J18" s="398" t="s">
        <v>793</v>
      </c>
      <c r="K18" s="398" t="s">
        <v>794</v>
      </c>
      <c r="L18" s="398" t="s">
        <v>795</v>
      </c>
      <c r="M18" s="1139"/>
      <c r="N18" s="1139"/>
      <c r="O18" s="1139"/>
      <c r="P18" s="1139"/>
      <c r="Q18" s="1139"/>
      <c r="R18" s="1139"/>
      <c r="S18" s="1139"/>
      <c r="T18" s="1156"/>
      <c r="U18" s="1138"/>
      <c r="V18" s="1138"/>
      <c r="W18" s="1138"/>
      <c r="X18" s="1138"/>
      <c r="Y18" s="1138"/>
      <c r="Z18" s="1138"/>
      <c r="AA18" s="1138"/>
      <c r="AB18" s="1138"/>
      <c r="AC18" s="1156"/>
      <c r="AD18" s="1138"/>
      <c r="AE18" s="1138"/>
      <c r="AF18" s="1138"/>
      <c r="AG18" s="1138"/>
      <c r="AH18" s="1139"/>
      <c r="AI18" s="1153"/>
      <c r="AJ18" s="1128"/>
      <c r="AK18" s="1128"/>
      <c r="AL18" s="1128"/>
    </row>
    <row r="19" spans="2:38" s="402" customFormat="1" x14ac:dyDescent="0.3">
      <c r="B19" s="399" t="s">
        <v>796</v>
      </c>
      <c r="C19" s="399" t="s">
        <v>797</v>
      </c>
      <c r="D19" s="399" t="s">
        <v>798</v>
      </c>
      <c r="E19" s="400" t="s">
        <v>799</v>
      </c>
      <c r="F19" s="540" t="s">
        <v>800</v>
      </c>
      <c r="G19" s="540" t="s">
        <v>801</v>
      </c>
      <c r="H19" s="540" t="s">
        <v>802</v>
      </c>
      <c r="I19" s="401" t="s">
        <v>803</v>
      </c>
      <c r="J19" s="401" t="s">
        <v>804</v>
      </c>
      <c r="K19" s="401" t="s">
        <v>805</v>
      </c>
      <c r="L19" s="401" t="s">
        <v>806</v>
      </c>
      <c r="M19" s="399" t="s">
        <v>807</v>
      </c>
      <c r="N19" s="399" t="s">
        <v>808</v>
      </c>
      <c r="O19" s="399" t="s">
        <v>809</v>
      </c>
      <c r="P19" s="399" t="s">
        <v>810</v>
      </c>
      <c r="Q19" s="399" t="s">
        <v>811</v>
      </c>
      <c r="R19" s="399" t="s">
        <v>812</v>
      </c>
      <c r="S19" s="399" t="s">
        <v>813</v>
      </c>
      <c r="T19" s="399" t="s">
        <v>814</v>
      </c>
      <c r="U19" s="399" t="s">
        <v>815</v>
      </c>
      <c r="V19" s="399" t="s">
        <v>816</v>
      </c>
      <c r="W19" s="399" t="s">
        <v>817</v>
      </c>
      <c r="X19" s="399" t="s">
        <v>818</v>
      </c>
      <c r="Y19" s="399" t="s">
        <v>819</v>
      </c>
      <c r="Z19" s="399" t="s">
        <v>820</v>
      </c>
      <c r="AA19" s="399" t="s">
        <v>821</v>
      </c>
      <c r="AB19" s="399" t="s">
        <v>822</v>
      </c>
      <c r="AC19" s="399" t="s">
        <v>823</v>
      </c>
      <c r="AD19" s="399" t="s">
        <v>824</v>
      </c>
      <c r="AE19" s="399" t="s">
        <v>825</v>
      </c>
      <c r="AF19" s="399" t="s">
        <v>826</v>
      </c>
      <c r="AG19" s="399" t="s">
        <v>827</v>
      </c>
      <c r="AH19" s="399" t="s">
        <v>828</v>
      </c>
      <c r="AI19" s="399" t="s">
        <v>829</v>
      </c>
      <c r="AJ19" s="399" t="s">
        <v>830</v>
      </c>
      <c r="AK19" s="399" t="s">
        <v>831</v>
      </c>
      <c r="AL19" s="399" t="s">
        <v>832</v>
      </c>
    </row>
    <row r="20" spans="2:38" s="302" customFormat="1" ht="30" customHeight="1" x14ac:dyDescent="0.45">
      <c r="B20" s="403"/>
      <c r="C20" s="304"/>
      <c r="D20" s="304"/>
      <c r="E20" s="304"/>
      <c r="F20" s="541"/>
      <c r="G20" s="542"/>
      <c r="H20" s="541"/>
      <c r="I20" s="305"/>
      <c r="J20" s="305"/>
      <c r="K20" s="305"/>
      <c r="L20" s="305"/>
      <c r="M20" s="305"/>
      <c r="N20" s="306"/>
      <c r="O20" s="306"/>
      <c r="P20" s="306"/>
      <c r="Q20" s="306"/>
      <c r="R20" s="306"/>
      <c r="S20" s="306"/>
      <c r="T20" s="306"/>
      <c r="U20" s="304"/>
      <c r="V20" s="304"/>
      <c r="W20" s="304"/>
      <c r="X20" s="305"/>
      <c r="Y20" s="304"/>
      <c r="Z20" s="304"/>
      <c r="AA20" s="304"/>
      <c r="AB20" s="304"/>
      <c r="AC20" s="304"/>
      <c r="AD20" s="304"/>
      <c r="AE20" s="304"/>
      <c r="AF20" s="304"/>
      <c r="AG20" s="304"/>
      <c r="AH20" s="304"/>
      <c r="AI20" s="304"/>
      <c r="AJ20" s="304"/>
      <c r="AK20" s="304"/>
      <c r="AL20" s="304"/>
    </row>
    <row r="21" spans="2:38" s="302" customFormat="1" ht="30" customHeight="1" x14ac:dyDescent="0.45">
      <c r="B21" s="303"/>
      <c r="C21" s="304"/>
      <c r="D21" s="304"/>
      <c r="E21" s="304"/>
      <c r="F21" s="541"/>
      <c r="G21" s="542"/>
      <c r="H21" s="541"/>
      <c r="I21" s="305"/>
      <c r="J21" s="305"/>
      <c r="K21" s="305"/>
      <c r="L21" s="305"/>
      <c r="M21" s="305"/>
      <c r="N21" s="306"/>
      <c r="O21" s="306"/>
      <c r="P21" s="306"/>
      <c r="Q21" s="306"/>
      <c r="R21" s="306"/>
      <c r="S21" s="306"/>
      <c r="T21" s="306"/>
      <c r="U21" s="304"/>
      <c r="V21" s="304"/>
      <c r="W21" s="304"/>
      <c r="X21" s="305"/>
      <c r="Y21" s="304"/>
      <c r="Z21" s="304"/>
      <c r="AA21" s="304"/>
      <c r="AB21" s="304"/>
      <c r="AC21" s="304"/>
      <c r="AD21" s="304"/>
      <c r="AE21" s="304"/>
      <c r="AF21" s="304"/>
      <c r="AG21" s="304"/>
      <c r="AH21" s="304"/>
      <c r="AI21" s="304"/>
      <c r="AJ21" s="304"/>
      <c r="AK21" s="304"/>
      <c r="AL21" s="304"/>
    </row>
    <row r="22" spans="2:38" s="302" customFormat="1" ht="30" customHeight="1" x14ac:dyDescent="0.45">
      <c r="B22" s="303"/>
      <c r="C22" s="304"/>
      <c r="D22" s="304"/>
      <c r="E22" s="304"/>
      <c r="F22" s="541"/>
      <c r="G22" s="542"/>
      <c r="H22" s="541"/>
      <c r="I22" s="305"/>
      <c r="J22" s="305"/>
      <c r="K22" s="305"/>
      <c r="L22" s="305"/>
      <c r="M22" s="305"/>
      <c r="N22" s="306"/>
      <c r="O22" s="306"/>
      <c r="P22" s="306"/>
      <c r="Q22" s="306"/>
      <c r="R22" s="306"/>
      <c r="S22" s="306"/>
      <c r="T22" s="306"/>
      <c r="U22" s="304"/>
      <c r="V22" s="304"/>
      <c r="W22" s="304"/>
      <c r="X22" s="305"/>
      <c r="Y22" s="304"/>
      <c r="Z22" s="304"/>
      <c r="AA22" s="304"/>
      <c r="AB22" s="304"/>
      <c r="AC22" s="304"/>
      <c r="AD22" s="304"/>
      <c r="AE22" s="304"/>
      <c r="AF22" s="304"/>
      <c r="AG22" s="304"/>
      <c r="AH22" s="304"/>
      <c r="AI22" s="304"/>
      <c r="AJ22" s="304"/>
      <c r="AK22" s="304"/>
      <c r="AL22" s="304"/>
    </row>
    <row r="23" spans="2:38" s="302" customFormat="1" ht="30" customHeight="1" x14ac:dyDescent="0.45">
      <c r="B23" s="303"/>
      <c r="C23" s="304"/>
      <c r="D23" s="304"/>
      <c r="E23" s="304"/>
      <c r="F23" s="541"/>
      <c r="G23" s="542"/>
      <c r="H23" s="541"/>
      <c r="I23" s="305"/>
      <c r="J23" s="305"/>
      <c r="K23" s="305"/>
      <c r="L23" s="305"/>
      <c r="M23" s="305"/>
      <c r="N23" s="306"/>
      <c r="O23" s="306"/>
      <c r="P23" s="306"/>
      <c r="Q23" s="306"/>
      <c r="R23" s="306"/>
      <c r="S23" s="306"/>
      <c r="T23" s="306"/>
      <c r="U23" s="304"/>
      <c r="V23" s="304"/>
      <c r="W23" s="304"/>
      <c r="X23" s="305"/>
      <c r="Y23" s="304"/>
      <c r="Z23" s="304"/>
      <c r="AA23" s="304"/>
      <c r="AB23" s="304"/>
      <c r="AC23" s="304"/>
      <c r="AD23" s="304"/>
      <c r="AE23" s="304"/>
      <c r="AF23" s="304"/>
      <c r="AG23" s="304"/>
      <c r="AH23" s="304"/>
      <c r="AI23" s="304"/>
      <c r="AJ23" s="304"/>
      <c r="AK23" s="304"/>
      <c r="AL23" s="304"/>
    </row>
    <row r="24" spans="2:38" s="302" customFormat="1" ht="30" customHeight="1" x14ac:dyDescent="0.45">
      <c r="B24" s="303"/>
      <c r="C24" s="304"/>
      <c r="D24" s="304"/>
      <c r="E24" s="304"/>
      <c r="F24" s="541"/>
      <c r="G24" s="542"/>
      <c r="H24" s="541"/>
      <c r="I24" s="305"/>
      <c r="J24" s="305"/>
      <c r="K24" s="305"/>
      <c r="L24" s="305"/>
      <c r="M24" s="305"/>
      <c r="N24" s="306"/>
      <c r="O24" s="306"/>
      <c r="P24" s="306"/>
      <c r="Q24" s="306"/>
      <c r="R24" s="306"/>
      <c r="S24" s="306"/>
      <c r="T24" s="306"/>
      <c r="U24" s="304"/>
      <c r="V24" s="304"/>
      <c r="W24" s="304"/>
      <c r="X24" s="305"/>
      <c r="Y24" s="304"/>
      <c r="Z24" s="304"/>
      <c r="AA24" s="304"/>
      <c r="AB24" s="304"/>
      <c r="AC24" s="304"/>
      <c r="AD24" s="304"/>
      <c r="AE24" s="304"/>
      <c r="AF24" s="304"/>
      <c r="AG24" s="304"/>
      <c r="AH24" s="304"/>
      <c r="AI24" s="304"/>
      <c r="AJ24" s="304"/>
      <c r="AK24" s="304"/>
      <c r="AL24" s="304"/>
    </row>
    <row r="25" spans="2:38" s="405" customFormat="1" ht="37.799999999999997" customHeight="1" x14ac:dyDescent="0.35">
      <c r="B25" s="404"/>
      <c r="C25" s="307"/>
      <c r="D25" s="307"/>
      <c r="E25" s="307"/>
      <c r="F25" s="543"/>
      <c r="G25" s="543"/>
      <c r="H25" s="543"/>
      <c r="I25" s="307"/>
      <c r="J25" s="307"/>
      <c r="K25" s="307"/>
      <c r="L25" s="307"/>
      <c r="M25" s="307"/>
      <c r="N25" s="307"/>
      <c r="O25" s="307"/>
      <c r="P25" s="307"/>
      <c r="Q25" s="307"/>
      <c r="R25" s="307"/>
      <c r="S25" s="307"/>
      <c r="T25" s="307"/>
      <c r="U25" s="307"/>
      <c r="V25" s="307"/>
      <c r="W25" s="307"/>
      <c r="X25" s="307"/>
      <c r="Y25" s="307"/>
      <c r="Z25" s="307"/>
      <c r="AA25" s="307"/>
      <c r="AB25" s="307"/>
      <c r="AC25" s="307"/>
      <c r="AD25" s="307"/>
      <c r="AE25" s="307"/>
      <c r="AF25" s="307"/>
      <c r="AG25" s="307"/>
      <c r="AH25" s="307"/>
      <c r="AI25" s="307"/>
      <c r="AJ25" s="307"/>
      <c r="AK25" s="307"/>
      <c r="AL25" s="307"/>
    </row>
    <row r="26" spans="2:38" x14ac:dyDescent="0.3">
      <c r="AJ26" s="406"/>
      <c r="AK26" s="406"/>
      <c r="AL26" s="406"/>
    </row>
    <row r="27" spans="2:38" ht="15" customHeight="1" x14ac:dyDescent="0.3"/>
    <row r="28" spans="2:38" x14ac:dyDescent="0.3">
      <c r="B28" s="407" t="s">
        <v>833</v>
      </c>
      <c r="C28" s="408"/>
      <c r="D28" s="408"/>
      <c r="E28" s="408"/>
      <c r="F28" s="408"/>
      <c r="G28" s="408"/>
      <c r="H28" s="408"/>
      <c r="I28" s="408"/>
      <c r="J28" s="408"/>
      <c r="K28" s="408"/>
      <c r="L28" s="408"/>
      <c r="M28" s="408"/>
      <c r="N28" s="408"/>
      <c r="O28" s="408"/>
      <c r="P28" s="408"/>
      <c r="Q28" s="408"/>
      <c r="R28" s="408"/>
      <c r="S28" s="408"/>
      <c r="T28" s="408"/>
      <c r="U28" s="408"/>
    </row>
    <row r="29" spans="2:38" ht="15" customHeight="1" x14ac:dyDescent="0.3">
      <c r="M29" s="408"/>
      <c r="N29" s="408"/>
      <c r="O29" s="408"/>
      <c r="P29" s="408"/>
      <c r="Q29" s="408"/>
      <c r="R29" s="408"/>
      <c r="S29" s="408"/>
      <c r="T29" s="408"/>
      <c r="U29" s="408"/>
    </row>
    <row r="30" spans="2:38" x14ac:dyDescent="0.3">
      <c r="B30" s="299" t="s">
        <v>834</v>
      </c>
      <c r="C30" s="396"/>
      <c r="D30" s="396"/>
      <c r="E30" s="396"/>
      <c r="F30" s="396"/>
      <c r="M30" s="408"/>
      <c r="N30" s="408"/>
      <c r="O30" s="408"/>
      <c r="P30" s="408"/>
      <c r="Q30" s="408"/>
      <c r="R30" s="408"/>
      <c r="S30" s="408"/>
      <c r="T30" s="408"/>
      <c r="U30" s="408"/>
    </row>
    <row r="31" spans="2:38" x14ac:dyDescent="0.3">
      <c r="C31" s="396"/>
      <c r="D31" s="396"/>
      <c r="E31" s="396"/>
      <c r="F31" s="396"/>
    </row>
    <row r="32" spans="2:38" x14ac:dyDescent="0.3">
      <c r="C32" s="396"/>
      <c r="D32" s="396"/>
      <c r="E32" s="396"/>
      <c r="F32" s="396"/>
    </row>
    <row r="33" spans="2:34" x14ac:dyDescent="0.3">
      <c r="D33" s="396"/>
      <c r="E33" s="396"/>
      <c r="K33" s="402"/>
      <c r="L33" s="402"/>
      <c r="M33" s="402"/>
      <c r="N33" s="402"/>
      <c r="O33" s="402"/>
      <c r="U33" s="402"/>
      <c r="V33" s="402"/>
      <c r="W33" s="402"/>
      <c r="X33" s="402"/>
      <c r="Y33" s="402"/>
      <c r="Z33" s="402"/>
      <c r="AA33" s="402"/>
      <c r="AB33" s="402"/>
      <c r="AC33" s="402"/>
      <c r="AD33" s="402"/>
      <c r="AE33" s="402"/>
      <c r="AF33" s="402"/>
      <c r="AG33" s="402"/>
      <c r="AH33" s="402"/>
    </row>
    <row r="34" spans="2:34" ht="15" customHeight="1" x14ac:dyDescent="0.3">
      <c r="D34" s="396"/>
      <c r="E34" s="396"/>
    </row>
    <row r="35" spans="2:34" x14ac:dyDescent="0.3">
      <c r="B35" s="409"/>
      <c r="C35" s="409"/>
      <c r="D35" s="396"/>
      <c r="E35" s="396"/>
      <c r="F35" s="409"/>
      <c r="G35" s="409"/>
      <c r="H35" s="409"/>
      <c r="I35" s="409"/>
      <c r="J35" s="409"/>
      <c r="K35" s="409"/>
      <c r="M35" s="409"/>
      <c r="N35" s="410"/>
      <c r="O35" s="411"/>
      <c r="P35" s="410" t="s">
        <v>835</v>
      </c>
      <c r="Q35" s="410"/>
      <c r="R35" s="410"/>
      <c r="S35" s="410"/>
      <c r="T35" s="410"/>
      <c r="U35" s="412"/>
      <c r="V35" s="412"/>
      <c r="W35" s="412"/>
    </row>
    <row r="36" spans="2:34" x14ac:dyDescent="0.3">
      <c r="B36" s="409"/>
      <c r="C36" s="409"/>
      <c r="D36" s="396"/>
      <c r="E36" s="396"/>
      <c r="F36" s="409"/>
      <c r="G36" s="409"/>
      <c r="H36" s="409"/>
      <c r="I36" s="409"/>
      <c r="J36" s="409"/>
      <c r="K36" s="409"/>
      <c r="L36" s="409"/>
      <c r="M36" s="409"/>
      <c r="N36" s="409"/>
      <c r="O36" s="409"/>
      <c r="P36" s="409"/>
      <c r="Q36" s="409"/>
      <c r="R36" s="409"/>
      <c r="S36" s="409"/>
      <c r="T36" s="409"/>
    </row>
    <row r="37" spans="2:34" x14ac:dyDescent="0.3">
      <c r="B37" s="409"/>
      <c r="C37" s="409"/>
      <c r="D37" s="396"/>
      <c r="E37" s="396"/>
      <c r="F37" s="409"/>
      <c r="G37" s="409"/>
      <c r="H37" s="409"/>
      <c r="I37" s="409"/>
      <c r="J37" s="409"/>
      <c r="K37" s="409"/>
      <c r="L37" s="409"/>
      <c r="M37" s="409"/>
      <c r="N37" s="409"/>
      <c r="O37" s="409"/>
      <c r="P37" s="409"/>
      <c r="Q37" s="409"/>
      <c r="R37" s="409"/>
      <c r="S37" s="409"/>
      <c r="T37" s="409"/>
    </row>
    <row r="38" spans="2:34" x14ac:dyDescent="0.3">
      <c r="D38" s="396"/>
      <c r="E38" s="396"/>
      <c r="M38" s="409"/>
      <c r="N38" s="409"/>
      <c r="O38" s="409"/>
      <c r="P38" s="409"/>
      <c r="Q38" s="409"/>
      <c r="R38" s="409"/>
      <c r="S38" s="409"/>
      <c r="T38" s="409"/>
    </row>
    <row r="39" spans="2:34" ht="15" customHeight="1" x14ac:dyDescent="0.3">
      <c r="D39" s="396"/>
      <c r="E39" s="396"/>
      <c r="M39" s="409"/>
      <c r="N39" s="409"/>
      <c r="O39" s="409"/>
      <c r="P39" s="409"/>
      <c r="Q39" s="409"/>
      <c r="R39" s="409"/>
      <c r="S39" s="409"/>
      <c r="T39" s="409"/>
    </row>
    <row r="40" spans="2:34" x14ac:dyDescent="0.3">
      <c r="D40" s="396"/>
      <c r="E40" s="396"/>
      <c r="M40" s="409"/>
      <c r="N40" s="409"/>
      <c r="O40" s="409"/>
      <c r="P40" s="409"/>
      <c r="Q40" s="409"/>
      <c r="R40" s="409"/>
      <c r="S40" s="409"/>
      <c r="T40" s="409"/>
    </row>
    <row r="41" spans="2:34" x14ac:dyDescent="0.3">
      <c r="D41" s="396"/>
      <c r="E41" s="396"/>
      <c r="M41" s="409"/>
      <c r="N41" s="409"/>
      <c r="O41" s="409"/>
      <c r="P41" s="409"/>
      <c r="Q41" s="409"/>
      <c r="R41" s="409"/>
      <c r="S41" s="409"/>
      <c r="T41" s="409"/>
    </row>
    <row r="42" spans="2:34" x14ac:dyDescent="0.3">
      <c r="M42" s="409"/>
      <c r="N42" s="409"/>
      <c r="O42" s="409"/>
      <c r="P42" s="409"/>
      <c r="Q42" s="409"/>
      <c r="R42" s="409"/>
      <c r="S42" s="409"/>
      <c r="T42" s="409"/>
    </row>
    <row r="43" spans="2:34" x14ac:dyDescent="0.3">
      <c r="M43" s="409"/>
      <c r="N43" s="409"/>
      <c r="O43" s="409"/>
      <c r="P43" s="409"/>
      <c r="Q43" s="409"/>
      <c r="R43" s="409"/>
      <c r="S43" s="409"/>
      <c r="T43" s="409"/>
    </row>
  </sheetData>
  <mergeCells count="50">
    <mergeCell ref="AC15:AC18"/>
    <mergeCell ref="AD15:AE15"/>
    <mergeCell ref="AF15:AG15"/>
    <mergeCell ref="AF16:AF18"/>
    <mergeCell ref="AG16:AG18"/>
    <mergeCell ref="AD16:AD18"/>
    <mergeCell ref="AE16:AE18"/>
    <mergeCell ref="U16:V16"/>
    <mergeCell ref="W16:X16"/>
    <mergeCell ref="T15:T18"/>
    <mergeCell ref="U15:Z15"/>
    <mergeCell ref="AA15:AB15"/>
    <mergeCell ref="U17:U18"/>
    <mergeCell ref="V17:V18"/>
    <mergeCell ref="W17:W18"/>
    <mergeCell ref="X17:X18"/>
    <mergeCell ref="Y17:Y18"/>
    <mergeCell ref="Z17:Z18"/>
    <mergeCell ref="AA17:AA18"/>
    <mergeCell ref="AB17:AB18"/>
    <mergeCell ref="Y16:Z16"/>
    <mergeCell ref="AA16:AB16"/>
    <mergeCell ref="U13:AH13"/>
    <mergeCell ref="AJ13:AJ18"/>
    <mergeCell ref="AK13:AK18"/>
    <mergeCell ref="AL13:AL18"/>
    <mergeCell ref="H14:H18"/>
    <mergeCell ref="I14:L17"/>
    <mergeCell ref="M14:T14"/>
    <mergeCell ref="U14:AC14"/>
    <mergeCell ref="AD14:AH14"/>
    <mergeCell ref="AI14:AI18"/>
    <mergeCell ref="AH15:AH18"/>
    <mergeCell ref="M16:M18"/>
    <mergeCell ref="N16:N18"/>
    <mergeCell ref="O16:O18"/>
    <mergeCell ref="P16:P18"/>
    <mergeCell ref="Q16:Q18"/>
    <mergeCell ref="B11:R11"/>
    <mergeCell ref="B13:B18"/>
    <mergeCell ref="C13:C18"/>
    <mergeCell ref="D13:D18"/>
    <mergeCell ref="E13:E18"/>
    <mergeCell ref="F13:F18"/>
    <mergeCell ref="G13:G18"/>
    <mergeCell ref="H13:P13"/>
    <mergeCell ref="M15:Q15"/>
    <mergeCell ref="R15:S15"/>
    <mergeCell ref="R16:R18"/>
    <mergeCell ref="S16:S18"/>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BA30C-69EA-43EF-9F4F-BCD249D7C454}">
  <sheetPr>
    <tabColor rgb="FF00B050"/>
    <pageSetUpPr fitToPage="1"/>
  </sheetPr>
  <dimension ref="C1:H13"/>
  <sheetViews>
    <sheetView showGridLines="0" view="pageBreakPreview" zoomScaleNormal="100" zoomScaleSheetLayoutView="100" workbookViewId="0">
      <selection activeCell="E26" sqref="E26"/>
    </sheetView>
  </sheetViews>
  <sheetFormatPr baseColWidth="10" defaultRowHeight="13.8" x14ac:dyDescent="0.25"/>
  <cols>
    <col min="1" max="1" width="1.88671875" style="79" customWidth="1"/>
    <col min="2" max="2" width="4.6640625" style="79" customWidth="1"/>
    <col min="3" max="3" width="88.6640625" style="79" customWidth="1"/>
    <col min="4" max="4" width="8.44140625" style="79" customWidth="1"/>
    <col min="5" max="5" width="30.77734375" style="79" customWidth="1"/>
    <col min="6" max="6" width="4.6640625" style="79" customWidth="1"/>
    <col min="7" max="7" width="23.44140625" style="79" customWidth="1"/>
    <col min="8" max="8" width="23.21875" style="79" customWidth="1"/>
    <col min="9" max="9" width="7" style="79" customWidth="1"/>
    <col min="10" max="10" width="8.33203125" style="79" customWidth="1"/>
    <col min="11" max="11" width="9" style="79" customWidth="1"/>
    <col min="12" max="14" width="4.6640625" style="79" customWidth="1"/>
    <col min="15" max="15" width="7.109375" style="79" customWidth="1"/>
    <col min="16" max="16" width="8.5546875" style="79" customWidth="1"/>
    <col min="17" max="20" width="4.6640625" style="79" customWidth="1"/>
    <col min="21" max="22" width="11.5546875" style="79"/>
    <col min="23" max="23" width="7.21875" style="79" customWidth="1"/>
    <col min="24" max="24" width="7.33203125" style="79" customWidth="1"/>
    <col min="25" max="25" width="6.6640625" style="79" customWidth="1"/>
    <col min="26" max="26" width="8.109375" style="79" customWidth="1"/>
    <col min="27" max="27" width="9.21875" style="79" customWidth="1"/>
    <col min="28" max="28" width="11.5546875" style="79"/>
    <col min="29" max="29" width="4.44140625" style="79" customWidth="1"/>
    <col min="30" max="30" width="4.88671875" style="79" customWidth="1"/>
    <col min="31" max="31" width="3.6640625" style="79" customWidth="1"/>
    <col min="32" max="32" width="4.33203125" style="79" customWidth="1"/>
    <col min="33" max="16384" width="11.5546875" style="79"/>
  </cols>
  <sheetData>
    <row r="1" spans="3:8" ht="14.4" thickBot="1" x14ac:dyDescent="0.3"/>
    <row r="2" spans="3:8" x14ac:dyDescent="0.25">
      <c r="C2" s="1159" t="s">
        <v>403</v>
      </c>
      <c r="D2" s="1121"/>
      <c r="E2" s="1121"/>
      <c r="F2" s="1122"/>
    </row>
    <row r="3" spans="3:8" ht="14.4" thickBot="1" x14ac:dyDescent="0.3">
      <c r="C3" s="1123"/>
      <c r="D3" s="1124"/>
      <c r="E3" s="1124"/>
      <c r="F3" s="1125"/>
    </row>
    <row r="4" spans="3:8" ht="27" customHeight="1" x14ac:dyDescent="0.25">
      <c r="C4" s="551" t="s">
        <v>404</v>
      </c>
      <c r="D4" s="83">
        <v>1703</v>
      </c>
      <c r="E4" s="641">
        <f>'RRE AT 2021'!E51</f>
        <v>338804639.76799995</v>
      </c>
      <c r="F4" s="102" t="s">
        <v>360</v>
      </c>
    </row>
    <row r="5" spans="3:8" ht="27" customHeight="1" x14ac:dyDescent="0.25">
      <c r="C5" s="550" t="s">
        <v>405</v>
      </c>
      <c r="D5" s="98">
        <v>1719</v>
      </c>
      <c r="E5" s="642"/>
      <c r="F5" s="106" t="s">
        <v>107</v>
      </c>
    </row>
    <row r="6" spans="3:8" ht="27" customHeight="1" x14ac:dyDescent="0.25">
      <c r="C6" s="553" t="s">
        <v>406</v>
      </c>
      <c r="D6" s="98">
        <v>1492</v>
      </c>
      <c r="E6" s="642"/>
      <c r="F6" s="103" t="s">
        <v>360</v>
      </c>
    </row>
    <row r="7" spans="3:8" ht="27" customHeight="1" x14ac:dyDescent="0.25">
      <c r="C7" s="553" t="s">
        <v>407</v>
      </c>
      <c r="D7" s="98">
        <v>1704</v>
      </c>
      <c r="E7" s="642">
        <f>'RRE AT 2021'!E58</f>
        <v>90000000</v>
      </c>
      <c r="F7" s="103" t="s">
        <v>360</v>
      </c>
    </row>
    <row r="8" spans="3:8" ht="27" customHeight="1" x14ac:dyDescent="0.25">
      <c r="C8" s="554" t="s">
        <v>408</v>
      </c>
      <c r="D8" s="107">
        <v>1720</v>
      </c>
      <c r="E8" s="645"/>
      <c r="F8" s="108" t="s">
        <v>369</v>
      </c>
    </row>
    <row r="9" spans="3:8" ht="27" customHeight="1" x14ac:dyDescent="0.25">
      <c r="C9" s="553" t="s">
        <v>409</v>
      </c>
      <c r="D9" s="98">
        <v>1493</v>
      </c>
      <c r="E9" s="642">
        <f>'RRE AT 2021'!E55</f>
        <v>0</v>
      </c>
      <c r="F9" s="106" t="s">
        <v>107</v>
      </c>
    </row>
    <row r="10" spans="3:8" ht="27" customHeight="1" x14ac:dyDescent="0.25">
      <c r="C10" s="553" t="s">
        <v>410</v>
      </c>
      <c r="D10" s="98">
        <v>1494</v>
      </c>
      <c r="E10" s="642">
        <f>'RRE AT 2021'!E54</f>
        <v>-10000000</v>
      </c>
      <c r="F10" s="106" t="s">
        <v>107</v>
      </c>
    </row>
    <row r="11" spans="3:8" ht="27" customHeight="1" x14ac:dyDescent="0.25">
      <c r="C11" s="553" t="s">
        <v>411</v>
      </c>
      <c r="D11" s="98">
        <v>1725</v>
      </c>
      <c r="E11" s="642"/>
      <c r="F11" s="106" t="s">
        <v>107</v>
      </c>
    </row>
    <row r="12" spans="3:8" ht="27" customHeight="1" thickBot="1" x14ac:dyDescent="0.35">
      <c r="C12" s="549" t="s">
        <v>412</v>
      </c>
      <c r="D12" s="109">
        <v>1727</v>
      </c>
      <c r="E12" s="643"/>
      <c r="F12" s="110" t="s">
        <v>107</v>
      </c>
      <c r="G12" s="646" t="s">
        <v>994</v>
      </c>
      <c r="H12" s="714" t="s">
        <v>993</v>
      </c>
    </row>
    <row r="13" spans="3:8" ht="27" customHeight="1" thickBot="1" x14ac:dyDescent="0.35">
      <c r="C13" s="552" t="s">
        <v>413</v>
      </c>
      <c r="D13" s="104">
        <v>1500</v>
      </c>
      <c r="E13" s="640">
        <f>SUM(E4:E12)</f>
        <v>418804639.76799995</v>
      </c>
      <c r="F13" s="105" t="s">
        <v>369</v>
      </c>
      <c r="G13" s="646">
        <f>'RRE AT 2021'!E61</f>
        <v>418804639.76799995</v>
      </c>
      <c r="H13" s="714">
        <f>G13-E13</f>
        <v>0</v>
      </c>
    </row>
  </sheetData>
  <mergeCells count="1">
    <mergeCell ref="C2:F3"/>
  </mergeCells>
  <pageMargins left="0.23622047244094491" right="0.23622047244094491" top="0.74803149606299213" bottom="0.74803149606299213" header="0.31496062992125984" footer="0.31496062992125984"/>
  <pageSetup scale="77" orientation="portrait" verticalDpi="0" r:id="rId1"/>
  <headerFooter>
    <oddFooter>&amp;L&amp;"Verdana,Normal"&amp;12&amp;K09-024www.aulatributaria.cl&amp;R&amp;"Verdana,Negrita"&amp;12&amp;K09-024Adaptado por: Carolina Silva Correa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6424A-3689-4A7D-BED0-43EB8A5A622D}">
  <sheetPr>
    <tabColor rgb="FF00B050"/>
    <pageSetUpPr fitToPage="1"/>
  </sheetPr>
  <dimension ref="B1:T20"/>
  <sheetViews>
    <sheetView showGridLines="0" topLeftCell="D1" zoomScale="70" zoomScaleNormal="70" workbookViewId="0">
      <selection activeCell="G7" sqref="G7"/>
    </sheetView>
  </sheetViews>
  <sheetFormatPr baseColWidth="10" defaultRowHeight="19.8" x14ac:dyDescent="0.3"/>
  <cols>
    <col min="1" max="1" width="1.88671875" style="79" customWidth="1"/>
    <col min="2" max="2" width="72.33203125" style="79" customWidth="1"/>
    <col min="3" max="3" width="11.5546875" style="646"/>
    <col min="4" max="4" width="8.5546875" style="79" customWidth="1"/>
    <col min="5" max="5" width="30.77734375" style="79" customWidth="1"/>
    <col min="6" max="6" width="8" style="79" customWidth="1"/>
    <col min="7" max="7" width="30.77734375" style="79" customWidth="1"/>
    <col min="8" max="8" width="9.21875" style="79" customWidth="1"/>
    <col min="9" max="9" width="30.77734375" style="79" customWidth="1"/>
    <col min="10" max="10" width="8.109375" style="79" customWidth="1"/>
    <col min="11" max="11" width="30.77734375" style="79" customWidth="1"/>
    <col min="12" max="12" width="8.33203125" style="79" customWidth="1"/>
    <col min="13" max="13" width="30.77734375" style="79" customWidth="1"/>
    <col min="14" max="14" width="8.5546875" style="79" customWidth="1"/>
    <col min="15" max="15" width="30.77734375" style="79" customWidth="1"/>
    <col min="16" max="16" width="11.5546875" style="79"/>
    <col min="17" max="17" width="30.77734375" style="79" customWidth="1"/>
    <col min="18" max="18" width="11.5546875" style="646"/>
    <col min="19" max="19" width="4.44140625" style="79" customWidth="1"/>
    <col min="20" max="20" width="4.88671875" style="79" customWidth="1"/>
    <col min="21" max="21" width="3.6640625" style="79" customWidth="1"/>
    <col min="22" max="22" width="4.33203125" style="79" customWidth="1"/>
    <col min="23" max="16384" width="11.5546875" style="79"/>
  </cols>
  <sheetData>
    <row r="1" spans="2:20" ht="20.399999999999999" thickBot="1" x14ac:dyDescent="0.35"/>
    <row r="2" spans="2:20" ht="25.2" thickBot="1" x14ac:dyDescent="0.3">
      <c r="B2" s="1160" t="s">
        <v>432</v>
      </c>
      <c r="C2" s="111"/>
      <c r="D2" s="1162" t="s">
        <v>112</v>
      </c>
      <c r="E2" s="1162"/>
      <c r="F2" s="1164" t="s">
        <v>113</v>
      </c>
      <c r="G2" s="1165"/>
      <c r="H2" s="1165"/>
      <c r="I2" s="1165"/>
      <c r="J2" s="1165"/>
      <c r="K2" s="1165"/>
      <c r="L2" s="1165"/>
      <c r="M2" s="1165"/>
      <c r="N2" s="1165"/>
      <c r="O2" s="1165"/>
      <c r="P2" s="1166" t="s">
        <v>290</v>
      </c>
      <c r="Q2" s="1167"/>
      <c r="R2" s="111"/>
    </row>
    <row r="3" spans="2:20" ht="24.6" customHeight="1" thickBot="1" x14ac:dyDescent="0.3">
      <c r="B3" s="1161"/>
      <c r="C3" s="112"/>
      <c r="D3" s="1163"/>
      <c r="E3" s="1163"/>
      <c r="F3" s="1172" t="s">
        <v>433</v>
      </c>
      <c r="G3" s="1173"/>
      <c r="H3" s="1173"/>
      <c r="I3" s="1173"/>
      <c r="J3" s="1173"/>
      <c r="K3" s="1173"/>
      <c r="L3" s="1174" t="s">
        <v>434</v>
      </c>
      <c r="M3" s="1175"/>
      <c r="N3" s="1174" t="s">
        <v>435</v>
      </c>
      <c r="O3" s="1175"/>
      <c r="P3" s="1168"/>
      <c r="Q3" s="1169"/>
      <c r="R3" s="112"/>
    </row>
    <row r="4" spans="2:20" ht="27" customHeight="1" thickBot="1" x14ac:dyDescent="0.35">
      <c r="B4" s="1161"/>
      <c r="C4" s="113"/>
      <c r="D4" s="1163"/>
      <c r="E4" s="1163"/>
      <c r="F4" s="1180" t="s">
        <v>180</v>
      </c>
      <c r="G4" s="1181"/>
      <c r="H4" s="1182" t="s">
        <v>436</v>
      </c>
      <c r="I4" s="1183"/>
      <c r="J4" s="1182" t="s">
        <v>437</v>
      </c>
      <c r="K4" s="1183"/>
      <c r="L4" s="1176"/>
      <c r="M4" s="1177"/>
      <c r="N4" s="1178"/>
      <c r="O4" s="1179"/>
      <c r="P4" s="1170"/>
      <c r="Q4" s="1171"/>
      <c r="R4" s="113"/>
    </row>
    <row r="5" spans="2:20" ht="27" customHeight="1" x14ac:dyDescent="0.25">
      <c r="B5" s="647" t="s">
        <v>438</v>
      </c>
      <c r="C5" s="648" t="s">
        <v>360</v>
      </c>
      <c r="D5" s="649">
        <v>1451</v>
      </c>
      <c r="E5" s="650">
        <f>'RRE AT 2021'!E12</f>
        <v>210644000</v>
      </c>
      <c r="F5" s="644">
        <v>1452</v>
      </c>
      <c r="G5" s="651"/>
      <c r="H5" s="644">
        <v>1752</v>
      </c>
      <c r="I5" s="651"/>
      <c r="J5" s="83">
        <v>1753</v>
      </c>
      <c r="K5" s="650"/>
      <c r="L5" s="644">
        <v>1453</v>
      </c>
      <c r="M5" s="651"/>
      <c r="N5" s="652">
        <v>1454</v>
      </c>
      <c r="O5" s="651"/>
      <c r="P5" s="652">
        <v>1382</v>
      </c>
      <c r="Q5" s="653"/>
      <c r="R5" s="648" t="s">
        <v>360</v>
      </c>
    </row>
    <row r="6" spans="2:20" ht="27" customHeight="1" x14ac:dyDescent="0.25">
      <c r="B6" s="654" t="s">
        <v>439</v>
      </c>
      <c r="C6" s="655" t="s">
        <v>107</v>
      </c>
      <c r="D6" s="656"/>
      <c r="E6" s="657"/>
      <c r="F6" s="98">
        <v>1589</v>
      </c>
      <c r="G6" s="658"/>
      <c r="H6" s="659"/>
      <c r="I6" s="660"/>
      <c r="J6" s="98">
        <v>1754</v>
      </c>
      <c r="K6" s="661"/>
      <c r="L6" s="98">
        <v>1455</v>
      </c>
      <c r="M6" s="658"/>
      <c r="N6" s="98">
        <v>1456</v>
      </c>
      <c r="O6" s="658"/>
      <c r="P6" s="662"/>
      <c r="Q6" s="663"/>
      <c r="R6" s="655" t="s">
        <v>107</v>
      </c>
    </row>
    <row r="7" spans="2:20" ht="27" customHeight="1" x14ac:dyDescent="0.25">
      <c r="B7" s="654" t="s">
        <v>440</v>
      </c>
      <c r="C7" s="655" t="s">
        <v>107</v>
      </c>
      <c r="D7" s="664">
        <v>1457</v>
      </c>
      <c r="E7" s="661"/>
      <c r="F7" s="659"/>
      <c r="G7" s="660"/>
      <c r="H7" s="98">
        <v>1458</v>
      </c>
      <c r="I7" s="658"/>
      <c r="J7" s="665"/>
      <c r="K7" s="657"/>
      <c r="L7" s="659"/>
      <c r="M7" s="663"/>
      <c r="N7" s="659"/>
      <c r="O7" s="663"/>
      <c r="P7" s="638">
        <v>1383</v>
      </c>
      <c r="Q7" s="658"/>
      <c r="R7" s="655" t="s">
        <v>107</v>
      </c>
    </row>
    <row r="8" spans="2:20" ht="27" customHeight="1" x14ac:dyDescent="0.25">
      <c r="B8" s="654" t="s">
        <v>441</v>
      </c>
      <c r="C8" s="666" t="s">
        <v>360</v>
      </c>
      <c r="D8" s="664">
        <v>1392</v>
      </c>
      <c r="E8" s="661"/>
      <c r="F8" s="98">
        <v>1393</v>
      </c>
      <c r="G8" s="658"/>
      <c r="H8" s="98">
        <v>1755</v>
      </c>
      <c r="I8" s="658"/>
      <c r="J8" s="98">
        <v>1756</v>
      </c>
      <c r="K8" s="661"/>
      <c r="L8" s="98">
        <v>1394</v>
      </c>
      <c r="M8" s="658"/>
      <c r="N8" s="98">
        <v>1395</v>
      </c>
      <c r="O8" s="658"/>
      <c r="P8" s="638">
        <v>1384</v>
      </c>
      <c r="Q8" s="658"/>
      <c r="R8" s="666" t="s">
        <v>360</v>
      </c>
    </row>
    <row r="9" spans="2:20" ht="27" customHeight="1" x14ac:dyDescent="0.25">
      <c r="B9" s="654" t="s">
        <v>442</v>
      </c>
      <c r="C9" s="655" t="s">
        <v>107</v>
      </c>
      <c r="D9" s="664">
        <v>1396</v>
      </c>
      <c r="E9" s="661"/>
      <c r="F9" s="98">
        <v>1397</v>
      </c>
      <c r="G9" s="658"/>
      <c r="H9" s="98">
        <v>1757</v>
      </c>
      <c r="I9" s="658"/>
      <c r="J9" s="98">
        <v>1758</v>
      </c>
      <c r="K9" s="661"/>
      <c r="L9" s="98">
        <v>1398</v>
      </c>
      <c r="M9" s="658"/>
      <c r="N9" s="98">
        <v>1399</v>
      </c>
      <c r="O9" s="658"/>
      <c r="P9" s="638">
        <v>1385</v>
      </c>
      <c r="Q9" s="658"/>
      <c r="R9" s="655" t="s">
        <v>107</v>
      </c>
    </row>
    <row r="10" spans="2:20" ht="27" customHeight="1" x14ac:dyDescent="0.25">
      <c r="B10" s="654" t="s">
        <v>443</v>
      </c>
      <c r="C10" s="655" t="s">
        <v>107</v>
      </c>
      <c r="D10" s="664">
        <v>1459</v>
      </c>
      <c r="E10" s="661">
        <f>'RRE AT 2021'!E16</f>
        <v>-210644000</v>
      </c>
      <c r="F10" s="98">
        <v>1460</v>
      </c>
      <c r="G10" s="658"/>
      <c r="H10" s="98">
        <v>1759</v>
      </c>
      <c r="I10" s="658"/>
      <c r="J10" s="98">
        <v>1760</v>
      </c>
      <c r="K10" s="661"/>
      <c r="L10" s="98">
        <v>1461</v>
      </c>
      <c r="M10" s="658"/>
      <c r="N10" s="98">
        <v>1462</v>
      </c>
      <c r="O10" s="658"/>
      <c r="P10" s="638">
        <v>1386</v>
      </c>
      <c r="Q10" s="658"/>
      <c r="R10" s="655" t="s">
        <v>107</v>
      </c>
    </row>
    <row r="11" spans="2:20" ht="27" customHeight="1" x14ac:dyDescent="0.25">
      <c r="B11" s="654" t="s">
        <v>444</v>
      </c>
      <c r="C11" s="666" t="s">
        <v>360</v>
      </c>
      <c r="D11" s="664">
        <v>1463</v>
      </c>
      <c r="E11" s="661">
        <f>'RRE AT 2021'!E17</f>
        <v>418804639.76799995</v>
      </c>
      <c r="F11" s="98">
        <v>1464</v>
      </c>
      <c r="G11" s="658"/>
      <c r="H11" s="98">
        <v>1761</v>
      </c>
      <c r="I11" s="658"/>
      <c r="J11" s="98">
        <v>1762</v>
      </c>
      <c r="K11" s="661"/>
      <c r="L11" s="98">
        <v>1465</v>
      </c>
      <c r="M11" s="658"/>
      <c r="N11" s="98">
        <v>1466</v>
      </c>
      <c r="O11" s="658"/>
      <c r="P11" s="662"/>
      <c r="Q11" s="663"/>
      <c r="R11" s="666" t="s">
        <v>360</v>
      </c>
    </row>
    <row r="12" spans="2:20" ht="27" customHeight="1" x14ac:dyDescent="0.25">
      <c r="B12" s="667" t="s">
        <v>445</v>
      </c>
      <c r="C12" s="666" t="s">
        <v>360</v>
      </c>
      <c r="D12" s="664">
        <v>1467</v>
      </c>
      <c r="E12" s="661"/>
      <c r="F12" s="98">
        <v>1468</v>
      </c>
      <c r="G12" s="658"/>
      <c r="H12" s="98">
        <v>1763</v>
      </c>
      <c r="I12" s="658"/>
      <c r="J12" s="98">
        <v>1764</v>
      </c>
      <c r="K12" s="661"/>
      <c r="L12" s="98">
        <v>1469</v>
      </c>
      <c r="M12" s="658"/>
      <c r="N12" s="98">
        <v>1470</v>
      </c>
      <c r="O12" s="658"/>
      <c r="P12" s="638">
        <v>1387</v>
      </c>
      <c r="Q12" s="658"/>
      <c r="R12" s="666" t="s">
        <v>360</v>
      </c>
    </row>
    <row r="13" spans="2:20" ht="27" customHeight="1" x14ac:dyDescent="0.25">
      <c r="B13" s="667" t="s">
        <v>446</v>
      </c>
      <c r="C13" s="655" t="s">
        <v>107</v>
      </c>
      <c r="D13" s="664">
        <v>1471</v>
      </c>
      <c r="E13" s="661"/>
      <c r="F13" s="98">
        <v>1472</v>
      </c>
      <c r="G13" s="658"/>
      <c r="H13" s="98">
        <v>1765</v>
      </c>
      <c r="I13" s="658"/>
      <c r="J13" s="98">
        <v>1766</v>
      </c>
      <c r="K13" s="661"/>
      <c r="L13" s="98">
        <v>1473</v>
      </c>
      <c r="M13" s="658"/>
      <c r="N13" s="98">
        <v>1474</v>
      </c>
      <c r="O13" s="658"/>
      <c r="P13" s="638">
        <v>1388</v>
      </c>
      <c r="Q13" s="658"/>
      <c r="R13" s="655" t="s">
        <v>107</v>
      </c>
    </row>
    <row r="14" spans="2:20" s="742" customFormat="1" ht="27" customHeight="1" x14ac:dyDescent="0.25">
      <c r="B14" s="822" t="s">
        <v>447</v>
      </c>
      <c r="C14" s="823" t="s">
        <v>107</v>
      </c>
      <c r="D14" s="824">
        <v>1475</v>
      </c>
      <c r="E14" s="825">
        <f>'RRE AT 2021'!E25</f>
        <v>-182625326.4609265</v>
      </c>
      <c r="F14" s="766">
        <v>1476</v>
      </c>
      <c r="G14" s="826"/>
      <c r="H14" s="766">
        <v>1767</v>
      </c>
      <c r="I14" s="826"/>
      <c r="J14" s="766">
        <v>1768</v>
      </c>
      <c r="K14" s="825"/>
      <c r="L14" s="766">
        <v>1477</v>
      </c>
      <c r="M14" s="826"/>
      <c r="N14" s="766">
        <v>1478</v>
      </c>
      <c r="O14" s="826"/>
      <c r="P14" s="748">
        <v>1389</v>
      </c>
      <c r="Q14" s="826"/>
      <c r="R14" s="823" t="s">
        <v>107</v>
      </c>
      <c r="T14" s="742" t="s">
        <v>702</v>
      </c>
    </row>
    <row r="15" spans="2:20" ht="27" customHeight="1" x14ac:dyDescent="0.25">
      <c r="B15" s="654" t="s">
        <v>448</v>
      </c>
      <c r="C15" s="655" t="s">
        <v>107</v>
      </c>
      <c r="D15" s="664">
        <v>1480</v>
      </c>
      <c r="E15" s="661"/>
      <c r="F15" s="98">
        <v>1481</v>
      </c>
      <c r="G15" s="658"/>
      <c r="H15" s="98">
        <v>1769</v>
      </c>
      <c r="I15" s="658"/>
      <c r="J15" s="98">
        <v>1770</v>
      </c>
      <c r="K15" s="661"/>
      <c r="L15" s="98">
        <v>1482</v>
      </c>
      <c r="M15" s="658"/>
      <c r="N15" s="98">
        <v>1483</v>
      </c>
      <c r="O15" s="658"/>
      <c r="P15" s="638">
        <v>1390</v>
      </c>
      <c r="Q15" s="658"/>
      <c r="R15" s="655" t="s">
        <v>107</v>
      </c>
    </row>
    <row r="16" spans="2:20" s="674" customFormat="1" ht="27" customHeight="1" x14ac:dyDescent="0.25">
      <c r="B16" s="668" t="s">
        <v>449</v>
      </c>
      <c r="C16" s="669" t="s">
        <v>369</v>
      </c>
      <c r="D16" s="670">
        <v>1484</v>
      </c>
      <c r="E16" s="671">
        <f>SUM(E5:E15)</f>
        <v>236179313.30707344</v>
      </c>
      <c r="F16" s="107">
        <v>1485</v>
      </c>
      <c r="G16" s="672"/>
      <c r="H16" s="107">
        <v>1771</v>
      </c>
      <c r="I16" s="672"/>
      <c r="J16" s="107">
        <v>1772</v>
      </c>
      <c r="K16" s="671"/>
      <c r="L16" s="107">
        <v>1486</v>
      </c>
      <c r="M16" s="672"/>
      <c r="N16" s="107">
        <v>1487</v>
      </c>
      <c r="O16" s="672"/>
      <c r="P16" s="673">
        <v>1391</v>
      </c>
      <c r="Q16" s="672"/>
      <c r="R16" s="669" t="s">
        <v>369</v>
      </c>
    </row>
    <row r="17" spans="2:18" s="674" customFormat="1" ht="27" customHeight="1" thickBot="1" x14ac:dyDescent="0.3">
      <c r="B17" s="675" t="s">
        <v>450</v>
      </c>
      <c r="C17" s="676" t="s">
        <v>369</v>
      </c>
      <c r="D17" s="677">
        <v>1488</v>
      </c>
      <c r="E17" s="678"/>
      <c r="F17" s="679">
        <v>1489</v>
      </c>
      <c r="G17" s="680"/>
      <c r="H17" s="681"/>
      <c r="I17" s="682"/>
      <c r="J17" s="683">
        <v>1773</v>
      </c>
      <c r="K17" s="680"/>
      <c r="L17" s="684">
        <v>1490</v>
      </c>
      <c r="M17" s="685"/>
      <c r="N17" s="679">
        <v>1491</v>
      </c>
      <c r="O17" s="686"/>
      <c r="P17" s="687"/>
      <c r="Q17" s="688"/>
      <c r="R17" s="676" t="s">
        <v>369</v>
      </c>
    </row>
    <row r="19" spans="2:18" s="715" customFormat="1" x14ac:dyDescent="0.3">
      <c r="B19" s="716" t="s">
        <v>995</v>
      </c>
      <c r="E19" s="715">
        <f>'RRE AT 2021'!E32</f>
        <v>218804639.76799995</v>
      </c>
      <c r="G19" s="715">
        <f>'RRE AT 2021'!F32</f>
        <v>0</v>
      </c>
    </row>
    <row r="20" spans="2:18" s="718" customFormat="1" x14ac:dyDescent="0.3">
      <c r="B20" s="717" t="s">
        <v>993</v>
      </c>
      <c r="E20" s="718">
        <f>E16-E19</f>
        <v>17374673.539073497</v>
      </c>
    </row>
  </sheetData>
  <mergeCells count="10">
    <mergeCell ref="B2:B4"/>
    <mergeCell ref="D2:E4"/>
    <mergeCell ref="F2:O2"/>
    <mergeCell ref="P2:Q4"/>
    <mergeCell ref="F3:K3"/>
    <mergeCell ref="L3:M4"/>
    <mergeCell ref="N3:O4"/>
    <mergeCell ref="F4:G4"/>
    <mergeCell ref="H4:I4"/>
    <mergeCell ref="J4:K4"/>
  </mergeCells>
  <pageMargins left="0.23622047244094491" right="0.23622047244094491" top="0.74803149606299213" bottom="0.74803149606299213" header="0.31496062992125984" footer="0.31496062992125984"/>
  <pageSetup scale="35" orientation="landscape" verticalDpi="0" r:id="rId1"/>
  <headerFooter>
    <oddFooter>&amp;L&amp;"Verdana,Normal"&amp;12&amp;K09-024www.aulatributaria.cl&amp;R&amp;"Verdana,Negrita"&amp;12&amp;K09-024Adaptado por: Carolina Silva Correa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0DCB6-9F61-48DE-8A69-51C7EB3A846D}">
  <sheetPr>
    <tabColor rgb="FF00B050"/>
    <pageSetUpPr fitToPage="1"/>
  </sheetPr>
  <dimension ref="B1:T21"/>
  <sheetViews>
    <sheetView showGridLines="0" view="pageBreakPreview" zoomScale="60" zoomScaleNormal="80" workbookViewId="0">
      <selection activeCell="K22" sqref="K22"/>
    </sheetView>
  </sheetViews>
  <sheetFormatPr baseColWidth="10" defaultRowHeight="19.8" x14ac:dyDescent="0.3"/>
  <cols>
    <col min="1" max="1" width="1.88671875" style="79" customWidth="1"/>
    <col min="2" max="2" width="64" style="79" customWidth="1"/>
    <col min="3" max="3" width="9.77734375" style="646" customWidth="1"/>
    <col min="4" max="4" width="13.33203125" style="79" customWidth="1"/>
    <col min="5" max="5" width="30.77734375" style="79" customWidth="1"/>
    <col min="6" max="6" width="7.5546875" style="79" customWidth="1"/>
    <col min="7" max="7" width="30.77734375" style="79" customWidth="1"/>
    <col min="8" max="8" width="7.21875" style="79" customWidth="1"/>
    <col min="9" max="9" width="30.77734375" style="79" customWidth="1"/>
    <col min="10" max="10" width="7.33203125" style="79" customWidth="1"/>
    <col min="11" max="11" width="30.77734375" style="79" customWidth="1"/>
    <col min="12" max="12" width="7" style="79" customWidth="1"/>
    <col min="13" max="13" width="30.77734375" style="79" customWidth="1"/>
    <col min="14" max="14" width="7.109375" style="79" customWidth="1"/>
    <col min="15" max="15" width="30.77734375" style="79" customWidth="1"/>
    <col min="16" max="16" width="11.5546875" style="79"/>
    <col min="17" max="17" width="30.77734375" style="79" customWidth="1"/>
    <col min="18" max="18" width="9.21875" style="79" customWidth="1"/>
    <col min="19" max="19" width="30.77734375" style="689" customWidth="1"/>
    <col min="20" max="20" width="11.5546875" style="646"/>
    <col min="21" max="16384" width="11.5546875" style="79"/>
  </cols>
  <sheetData>
    <row r="1" spans="2:20" ht="20.399999999999999" thickBot="1" x14ac:dyDescent="0.35"/>
    <row r="2" spans="2:20" ht="28.8" thickBot="1" x14ac:dyDescent="0.3">
      <c r="B2" s="1184" t="s">
        <v>451</v>
      </c>
      <c r="C2" s="111"/>
      <c r="D2" s="1187" t="s">
        <v>452</v>
      </c>
      <c r="E2" s="1188"/>
      <c r="F2" s="1188"/>
      <c r="G2" s="1188"/>
      <c r="H2" s="1188"/>
      <c r="I2" s="1188"/>
      <c r="J2" s="1188"/>
      <c r="K2" s="1188"/>
      <c r="L2" s="1188"/>
      <c r="M2" s="1188"/>
      <c r="N2" s="1189" t="s">
        <v>453</v>
      </c>
      <c r="O2" s="1190"/>
      <c r="P2" s="1190"/>
      <c r="Q2" s="1190"/>
      <c r="R2" s="1190"/>
      <c r="S2" s="1190"/>
      <c r="T2" s="111"/>
    </row>
    <row r="3" spans="2:20" ht="20.399999999999999" thickBot="1" x14ac:dyDescent="0.3">
      <c r="B3" s="1185"/>
      <c r="C3" s="112"/>
      <c r="D3" s="1191" t="s">
        <v>454</v>
      </c>
      <c r="E3" s="1191"/>
      <c r="F3" s="1191"/>
      <c r="G3" s="1191"/>
      <c r="H3" s="1192" t="s">
        <v>455</v>
      </c>
      <c r="I3" s="1193"/>
      <c r="J3" s="1193"/>
      <c r="K3" s="1193"/>
      <c r="L3" s="1194" t="s">
        <v>456</v>
      </c>
      <c r="M3" s="1195"/>
      <c r="N3" s="1197" t="s">
        <v>457</v>
      </c>
      <c r="O3" s="1198"/>
      <c r="P3" s="1195" t="s">
        <v>458</v>
      </c>
      <c r="Q3" s="1195"/>
      <c r="R3" s="1194" t="s">
        <v>456</v>
      </c>
      <c r="S3" s="1195"/>
      <c r="T3" s="112"/>
    </row>
    <row r="4" spans="2:20" ht="20.399999999999999" thickBot="1" x14ac:dyDescent="0.3">
      <c r="B4" s="1186"/>
      <c r="C4" s="113"/>
      <c r="D4" s="1192" t="s">
        <v>457</v>
      </c>
      <c r="E4" s="1193"/>
      <c r="F4" s="1192" t="s">
        <v>458</v>
      </c>
      <c r="G4" s="1193"/>
      <c r="H4" s="1192" t="s">
        <v>457</v>
      </c>
      <c r="I4" s="1193"/>
      <c r="J4" s="1192" t="s">
        <v>458</v>
      </c>
      <c r="K4" s="1193"/>
      <c r="L4" s="1196"/>
      <c r="M4" s="1196"/>
      <c r="N4" s="1199"/>
      <c r="O4" s="1200"/>
      <c r="P4" s="1196"/>
      <c r="Q4" s="1196"/>
      <c r="R4" s="1201"/>
      <c r="S4" s="1196"/>
      <c r="T4" s="113"/>
    </row>
    <row r="5" spans="2:20" ht="27" customHeight="1" x14ac:dyDescent="0.3">
      <c r="B5" s="690" t="s">
        <v>438</v>
      </c>
      <c r="C5" s="648" t="s">
        <v>360</v>
      </c>
      <c r="D5" s="636">
        <v>1495</v>
      </c>
      <c r="E5" s="637"/>
      <c r="F5" s="636">
        <v>1496</v>
      </c>
      <c r="G5" s="637"/>
      <c r="H5" s="636">
        <v>1497</v>
      </c>
      <c r="I5" s="637"/>
      <c r="J5" s="636">
        <v>1498</v>
      </c>
      <c r="K5" s="637">
        <f>'RRE AT 2021'!H12</f>
        <v>19331838.5</v>
      </c>
      <c r="L5" s="636">
        <v>1499</v>
      </c>
      <c r="M5" s="637"/>
      <c r="N5" s="636">
        <v>1501</v>
      </c>
      <c r="O5" s="691"/>
      <c r="P5" s="636">
        <v>1502</v>
      </c>
      <c r="Q5" s="637"/>
      <c r="R5" s="636">
        <v>1503</v>
      </c>
      <c r="S5" s="637"/>
      <c r="T5" s="648" t="s">
        <v>360</v>
      </c>
    </row>
    <row r="6" spans="2:20" ht="27" customHeight="1" x14ac:dyDescent="0.25">
      <c r="B6" s="692" t="s">
        <v>439</v>
      </c>
      <c r="C6" s="693" t="s">
        <v>107</v>
      </c>
      <c r="D6" s="638">
        <v>1655</v>
      </c>
      <c r="E6" s="639"/>
      <c r="F6" s="638">
        <v>1656</v>
      </c>
      <c r="G6" s="639"/>
      <c r="H6" s="638">
        <v>1504</v>
      </c>
      <c r="I6" s="639"/>
      <c r="J6" s="638">
        <v>1505</v>
      </c>
      <c r="K6" s="639"/>
      <c r="L6" s="662"/>
      <c r="M6" s="694"/>
      <c r="N6" s="695"/>
      <c r="O6" s="696"/>
      <c r="P6" s="695"/>
      <c r="Q6" s="696"/>
      <c r="R6" s="697"/>
      <c r="S6" s="698"/>
      <c r="T6" s="693" t="s">
        <v>107</v>
      </c>
    </row>
    <row r="7" spans="2:20" ht="27" customHeight="1" x14ac:dyDescent="0.3">
      <c r="B7" s="699" t="s">
        <v>440</v>
      </c>
      <c r="C7" s="655" t="s">
        <v>107</v>
      </c>
      <c r="D7" s="695"/>
      <c r="E7" s="700"/>
      <c r="F7" s="695"/>
      <c r="G7" s="694"/>
      <c r="H7" s="695"/>
      <c r="I7" s="700"/>
      <c r="J7" s="695"/>
      <c r="K7" s="696"/>
      <c r="L7" s="695"/>
      <c r="M7" s="696"/>
      <c r="N7" s="638">
        <v>1506</v>
      </c>
      <c r="O7" s="701"/>
      <c r="P7" s="638">
        <v>1507</v>
      </c>
      <c r="Q7" s="658"/>
      <c r="R7" s="695"/>
      <c r="S7" s="702"/>
      <c r="T7" s="655" t="s">
        <v>107</v>
      </c>
    </row>
    <row r="8" spans="2:20" ht="27" customHeight="1" x14ac:dyDescent="0.3">
      <c r="B8" s="699" t="s">
        <v>459</v>
      </c>
      <c r="C8" s="666" t="s">
        <v>360</v>
      </c>
      <c r="D8" s="638">
        <v>1590</v>
      </c>
      <c r="E8" s="658"/>
      <c r="F8" s="98">
        <v>1436</v>
      </c>
      <c r="G8" s="658"/>
      <c r="H8" s="638">
        <v>1437</v>
      </c>
      <c r="I8" s="658"/>
      <c r="J8" s="638">
        <v>1438</v>
      </c>
      <c r="K8" s="658"/>
      <c r="L8" s="638">
        <v>1439</v>
      </c>
      <c r="M8" s="658"/>
      <c r="N8" s="638">
        <v>1441</v>
      </c>
      <c r="O8" s="701"/>
      <c r="P8" s="638">
        <v>1442</v>
      </c>
      <c r="Q8" s="658"/>
      <c r="R8" s="638">
        <v>1443</v>
      </c>
      <c r="S8" s="658"/>
      <c r="T8" s="666" t="s">
        <v>360</v>
      </c>
    </row>
    <row r="9" spans="2:20" ht="27" customHeight="1" x14ac:dyDescent="0.3">
      <c r="B9" s="699" t="s">
        <v>460</v>
      </c>
      <c r="C9" s="655" t="s">
        <v>107</v>
      </c>
      <c r="D9" s="98">
        <v>1444</v>
      </c>
      <c r="E9" s="658"/>
      <c r="F9" s="98">
        <v>1447</v>
      </c>
      <c r="G9" s="658"/>
      <c r="H9" s="638">
        <v>1448</v>
      </c>
      <c r="I9" s="658"/>
      <c r="J9" s="638">
        <v>1449</v>
      </c>
      <c r="K9" s="658"/>
      <c r="L9" s="98">
        <v>1508</v>
      </c>
      <c r="M9" s="658"/>
      <c r="N9" s="638">
        <v>1509</v>
      </c>
      <c r="O9" s="701"/>
      <c r="P9" s="638">
        <v>1510</v>
      </c>
      <c r="Q9" s="658"/>
      <c r="R9" s="638">
        <v>1511</v>
      </c>
      <c r="S9" s="658"/>
      <c r="T9" s="655" t="s">
        <v>107</v>
      </c>
    </row>
    <row r="10" spans="2:20" ht="27" customHeight="1" x14ac:dyDescent="0.25">
      <c r="B10" s="699" t="s">
        <v>461</v>
      </c>
      <c r="C10" s="666" t="s">
        <v>360</v>
      </c>
      <c r="D10" s="98">
        <v>1512</v>
      </c>
      <c r="E10" s="658"/>
      <c r="F10" s="98">
        <v>1513</v>
      </c>
      <c r="G10" s="658">
        <f>'RRE AT 2021'!G21</f>
        <v>20291682.648400005</v>
      </c>
      <c r="H10" s="695"/>
      <c r="I10" s="696"/>
      <c r="J10" s="695"/>
      <c r="K10" s="696"/>
      <c r="L10" s="98">
        <v>1514</v>
      </c>
      <c r="M10" s="658"/>
      <c r="N10" s="695"/>
      <c r="O10" s="696"/>
      <c r="P10" s="695"/>
      <c r="Q10" s="696"/>
      <c r="R10" s="695"/>
      <c r="S10" s="702"/>
      <c r="T10" s="666" t="s">
        <v>360</v>
      </c>
    </row>
    <row r="11" spans="2:20" ht="27" customHeight="1" x14ac:dyDescent="0.3">
      <c r="B11" s="699" t="s">
        <v>462</v>
      </c>
      <c r="C11" s="666" t="s">
        <v>360</v>
      </c>
      <c r="D11" s="98">
        <v>1515</v>
      </c>
      <c r="E11" s="658"/>
      <c r="F11" s="98">
        <v>1516</v>
      </c>
      <c r="G11" s="658"/>
      <c r="H11" s="638">
        <v>1517</v>
      </c>
      <c r="I11" s="658"/>
      <c r="J11" s="638">
        <v>1518</v>
      </c>
      <c r="K11" s="658"/>
      <c r="L11" s="98">
        <v>1519</v>
      </c>
      <c r="M11" s="658"/>
      <c r="N11" s="638">
        <v>1520</v>
      </c>
      <c r="O11" s="701"/>
      <c r="P11" s="638">
        <v>1521</v>
      </c>
      <c r="Q11" s="658"/>
      <c r="R11" s="638">
        <v>1522</v>
      </c>
      <c r="S11" s="658"/>
      <c r="T11" s="666" t="s">
        <v>360</v>
      </c>
    </row>
    <row r="12" spans="2:20" ht="27" customHeight="1" x14ac:dyDescent="0.3">
      <c r="B12" s="703" t="s">
        <v>445</v>
      </c>
      <c r="C12" s="666" t="s">
        <v>360</v>
      </c>
      <c r="D12" s="98">
        <v>1523</v>
      </c>
      <c r="E12" s="658"/>
      <c r="F12" s="98">
        <v>1524</v>
      </c>
      <c r="G12" s="658"/>
      <c r="H12" s="638">
        <v>1525</v>
      </c>
      <c r="I12" s="658"/>
      <c r="J12" s="638">
        <v>1526</v>
      </c>
      <c r="K12" s="658"/>
      <c r="L12" s="98">
        <v>1527</v>
      </c>
      <c r="M12" s="658"/>
      <c r="N12" s="638">
        <v>1528</v>
      </c>
      <c r="O12" s="701"/>
      <c r="P12" s="638">
        <v>1529</v>
      </c>
      <c r="Q12" s="658"/>
      <c r="R12" s="638">
        <v>1530</v>
      </c>
      <c r="S12" s="658"/>
      <c r="T12" s="666" t="s">
        <v>360</v>
      </c>
    </row>
    <row r="13" spans="2:20" ht="27" customHeight="1" x14ac:dyDescent="0.3">
      <c r="B13" s="703" t="s">
        <v>446</v>
      </c>
      <c r="C13" s="655" t="s">
        <v>107</v>
      </c>
      <c r="D13" s="98">
        <v>1531</v>
      </c>
      <c r="E13" s="658"/>
      <c r="F13" s="98">
        <v>1532</v>
      </c>
      <c r="G13" s="658"/>
      <c r="H13" s="638">
        <v>1533</v>
      </c>
      <c r="I13" s="658"/>
      <c r="J13" s="638">
        <v>1534</v>
      </c>
      <c r="K13" s="658"/>
      <c r="L13" s="98">
        <v>1535</v>
      </c>
      <c r="M13" s="658"/>
      <c r="N13" s="638">
        <v>1536</v>
      </c>
      <c r="O13" s="701"/>
      <c r="P13" s="638">
        <v>1537</v>
      </c>
      <c r="Q13" s="658"/>
      <c r="R13" s="638">
        <v>1538</v>
      </c>
      <c r="S13" s="658"/>
      <c r="T13" s="655" t="s">
        <v>107</v>
      </c>
    </row>
    <row r="14" spans="2:20" ht="27" customHeight="1" x14ac:dyDescent="0.3">
      <c r="B14" s="699" t="s">
        <v>463</v>
      </c>
      <c r="C14" s="655" t="s">
        <v>107</v>
      </c>
      <c r="D14" s="98">
        <v>1539</v>
      </c>
      <c r="E14" s="658"/>
      <c r="F14" s="98">
        <v>1540</v>
      </c>
      <c r="G14" s="658">
        <f>'RRE AT 2021'!G25</f>
        <v>-20291682.648400005</v>
      </c>
      <c r="H14" s="638">
        <v>1541</v>
      </c>
      <c r="I14" s="658"/>
      <c r="J14" s="638">
        <v>1542</v>
      </c>
      <c r="K14" s="658"/>
      <c r="L14" s="98">
        <v>1543</v>
      </c>
      <c r="M14" s="658"/>
      <c r="N14" s="638">
        <v>1544</v>
      </c>
      <c r="O14" s="701"/>
      <c r="P14" s="638">
        <v>1547</v>
      </c>
      <c r="Q14" s="658"/>
      <c r="R14" s="638">
        <v>1548</v>
      </c>
      <c r="S14" s="658"/>
      <c r="T14" s="655" t="s">
        <v>107</v>
      </c>
    </row>
    <row r="15" spans="2:20" ht="36.6" customHeight="1" x14ac:dyDescent="0.3">
      <c r="B15" s="699" t="s">
        <v>464</v>
      </c>
      <c r="C15" s="655" t="s">
        <v>107</v>
      </c>
      <c r="D15" s="98">
        <v>1549</v>
      </c>
      <c r="E15" s="658"/>
      <c r="F15" s="98">
        <v>1550</v>
      </c>
      <c r="G15" s="658"/>
      <c r="H15" s="638">
        <v>1551</v>
      </c>
      <c r="I15" s="658"/>
      <c r="J15" s="638">
        <v>1552</v>
      </c>
      <c r="K15" s="658"/>
      <c r="L15" s="98">
        <v>1553</v>
      </c>
      <c r="M15" s="658"/>
      <c r="N15" s="638">
        <v>1554</v>
      </c>
      <c r="O15" s="701"/>
      <c r="P15" s="638">
        <v>1555</v>
      </c>
      <c r="Q15" s="658"/>
      <c r="R15" s="638">
        <v>1556</v>
      </c>
      <c r="S15" s="658"/>
      <c r="T15" s="655" t="s">
        <v>107</v>
      </c>
    </row>
    <row r="16" spans="2:20" ht="36" customHeight="1" x14ac:dyDescent="0.3">
      <c r="B16" s="699" t="s">
        <v>465</v>
      </c>
      <c r="C16" s="655" t="s">
        <v>107</v>
      </c>
      <c r="D16" s="98">
        <v>1557</v>
      </c>
      <c r="E16" s="658"/>
      <c r="F16" s="98">
        <v>1558</v>
      </c>
      <c r="G16" s="658">
        <f>'RRE AT 2021'!G30</f>
        <v>-66666.600000000006</v>
      </c>
      <c r="H16" s="695"/>
      <c r="I16" s="704"/>
      <c r="J16" s="695"/>
      <c r="K16" s="704"/>
      <c r="L16" s="98">
        <v>1559</v>
      </c>
      <c r="M16" s="658"/>
      <c r="N16" s="638">
        <v>1560</v>
      </c>
      <c r="O16" s="701"/>
      <c r="P16" s="638">
        <v>1561</v>
      </c>
      <c r="Q16" s="658"/>
      <c r="R16" s="638">
        <v>1562</v>
      </c>
      <c r="S16" s="658"/>
      <c r="T16" s="655" t="s">
        <v>107</v>
      </c>
    </row>
    <row r="17" spans="2:20" s="674" customFormat="1" ht="27" customHeight="1" x14ac:dyDescent="0.3">
      <c r="B17" s="719" t="s">
        <v>449</v>
      </c>
      <c r="C17" s="669" t="s">
        <v>369</v>
      </c>
      <c r="D17" s="107">
        <v>1563</v>
      </c>
      <c r="E17" s="672"/>
      <c r="F17" s="107">
        <v>1564</v>
      </c>
      <c r="G17" s="672">
        <f>SUM(G5:G16)</f>
        <v>-66666.600000000006</v>
      </c>
      <c r="H17" s="107">
        <v>1565</v>
      </c>
      <c r="I17" s="672"/>
      <c r="J17" s="107">
        <v>1566</v>
      </c>
      <c r="K17" s="672">
        <f>SUM(K5:K16)</f>
        <v>19331838.5</v>
      </c>
      <c r="L17" s="107">
        <v>1567</v>
      </c>
      <c r="M17" s="672"/>
      <c r="N17" s="673">
        <v>1568</v>
      </c>
      <c r="O17" s="720"/>
      <c r="P17" s="673">
        <v>1569</v>
      </c>
      <c r="Q17" s="672"/>
      <c r="R17" s="673">
        <v>1570</v>
      </c>
      <c r="S17" s="672"/>
      <c r="T17" s="669" t="s">
        <v>369</v>
      </c>
    </row>
    <row r="18" spans="2:20" s="674" customFormat="1" ht="27" customHeight="1" thickBot="1" x14ac:dyDescent="0.3">
      <c r="B18" s="721" t="s">
        <v>466</v>
      </c>
      <c r="C18" s="722" t="s">
        <v>369</v>
      </c>
      <c r="D18" s="684">
        <v>1368</v>
      </c>
      <c r="E18" s="685"/>
      <c r="F18" s="684">
        <v>1371</v>
      </c>
      <c r="G18" s="723"/>
      <c r="H18" s="684">
        <v>1571</v>
      </c>
      <c r="I18" s="723"/>
      <c r="J18" s="684">
        <v>1572</v>
      </c>
      <c r="K18" s="685"/>
      <c r="L18" s="724"/>
      <c r="M18" s="725"/>
      <c r="N18" s="724"/>
      <c r="O18" s="726"/>
      <c r="P18" s="724"/>
      <c r="Q18" s="724"/>
      <c r="R18" s="724"/>
      <c r="S18" s="727"/>
      <c r="T18" s="722" t="s">
        <v>369</v>
      </c>
    </row>
    <row r="20" spans="2:20" s="715" customFormat="1" x14ac:dyDescent="0.3">
      <c r="B20" s="716" t="s">
        <v>995</v>
      </c>
      <c r="G20" s="715">
        <f>'RRE AT 2021'!G32</f>
        <v>-66666.600000000006</v>
      </c>
      <c r="K20" s="715">
        <f>'RRE AT 2021'!H32</f>
        <v>17401321.148400005</v>
      </c>
    </row>
    <row r="21" spans="2:20" s="718" customFormat="1" x14ac:dyDescent="0.3">
      <c r="B21" s="717" t="s">
        <v>993</v>
      </c>
      <c r="G21" s="718">
        <f>G17-G20</f>
        <v>0</v>
      </c>
      <c r="K21" s="718">
        <f>K20-K17</f>
        <v>-1930517.351599995</v>
      </c>
    </row>
  </sheetData>
  <mergeCells count="13">
    <mergeCell ref="B2:B4"/>
    <mergeCell ref="D2:M2"/>
    <mergeCell ref="N2:S2"/>
    <mergeCell ref="D3:G3"/>
    <mergeCell ref="H3:K3"/>
    <mergeCell ref="L3:M4"/>
    <mergeCell ref="N3:O4"/>
    <mergeCell ref="P3:Q4"/>
    <mergeCell ref="R3:S4"/>
    <mergeCell ref="D4:E4"/>
    <mergeCell ref="F4:G4"/>
    <mergeCell ref="H4:I4"/>
    <mergeCell ref="J4:K4"/>
  </mergeCells>
  <pageMargins left="0.23622047244094491" right="0.23622047244094491" top="0.74803149606299213" bottom="0.74803149606299213" header="0.31496062992125984" footer="0.31496062992125984"/>
  <pageSetup scale="33" orientation="landscape" verticalDpi="0" r:id="rId1"/>
  <headerFooter>
    <oddFooter>&amp;L&amp;"Verdana,Normal"&amp;12&amp;K09-024www.aulatributaria.cl&amp;R&amp;"Verdana,Negrita"&amp;12&amp;K09-024Adaptado por: Carolina Silva Correa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2604E-97C5-4D8F-B0FB-FBBEA2C750FD}">
  <sheetPr>
    <tabColor rgb="FFFFFF00"/>
    <pageSetUpPr fitToPage="1"/>
  </sheetPr>
  <dimension ref="B2:GM37"/>
  <sheetViews>
    <sheetView showGridLines="0" topLeftCell="L11" zoomScale="70" zoomScaleNormal="70" workbookViewId="0">
      <selection activeCell="W22" sqref="W22:W27"/>
    </sheetView>
  </sheetViews>
  <sheetFormatPr baseColWidth="10" defaultColWidth="11.44140625" defaultRowHeight="14.4" x14ac:dyDescent="0.3"/>
  <cols>
    <col min="1" max="1" width="4.88671875" style="209" customWidth="1"/>
    <col min="2" max="2" width="19" style="209" customWidth="1"/>
    <col min="3" max="3" width="23.21875" style="209" customWidth="1"/>
    <col min="4" max="4" width="16.6640625" style="209" customWidth="1"/>
    <col min="5" max="5" width="20.5546875" style="209" customWidth="1"/>
    <col min="6" max="6" width="32.21875" style="209" customWidth="1"/>
    <col min="7" max="7" width="18.88671875" style="209" customWidth="1"/>
    <col min="8" max="8" width="17.109375" style="209" customWidth="1"/>
    <col min="9" max="9" width="18.77734375" style="209" customWidth="1"/>
    <col min="10" max="10" width="23.44140625" style="209" customWidth="1"/>
    <col min="11" max="11" width="20.33203125" style="209" customWidth="1"/>
    <col min="12" max="12" width="19.44140625" style="209" customWidth="1"/>
    <col min="13" max="14" width="15.6640625" style="209" customWidth="1"/>
    <col min="15" max="16" width="18.6640625" style="209" customWidth="1"/>
    <col min="17" max="17" width="18.5546875" style="209" customWidth="1"/>
    <col min="18" max="18" width="16.44140625" style="209" customWidth="1"/>
    <col min="19" max="19" width="15.33203125" style="209" customWidth="1"/>
    <col min="20" max="20" width="16.44140625" style="209" customWidth="1"/>
    <col min="21" max="21" width="21.5546875" style="209" customWidth="1"/>
    <col min="22" max="22" width="15" style="209" customWidth="1"/>
    <col min="23" max="23" width="18" style="209" customWidth="1"/>
    <col min="24" max="26" width="15" style="209" customWidth="1"/>
    <col min="27" max="27" width="16.5546875" style="209" customWidth="1"/>
    <col min="28" max="30" width="13.5546875" style="209" customWidth="1"/>
    <col min="31" max="31" width="18.6640625" style="209" customWidth="1"/>
    <col min="32" max="32" width="17.33203125" style="209" customWidth="1"/>
    <col min="33" max="33" width="12.5546875" style="209" customWidth="1"/>
    <col min="34" max="34" width="13.33203125" style="209" customWidth="1"/>
    <col min="35" max="35" width="11.5546875" style="209" customWidth="1"/>
    <col min="36" max="36" width="12.33203125" style="209" customWidth="1"/>
    <col min="37" max="37" width="14.44140625" style="209" customWidth="1"/>
    <col min="38" max="47" width="11.44140625" style="209"/>
    <col min="48" max="48" width="13" style="209" customWidth="1"/>
    <col min="49" max="16384" width="11.44140625" style="209"/>
  </cols>
  <sheetData>
    <row r="2" spans="2:34" ht="18.75" customHeight="1" x14ac:dyDescent="0.3">
      <c r="D2" s="1235"/>
      <c r="E2" s="1235"/>
      <c r="F2" s="1235"/>
      <c r="G2" s="1235"/>
      <c r="H2" s="1235"/>
      <c r="I2" s="1235"/>
      <c r="J2" s="1235"/>
      <c r="K2" s="1235"/>
      <c r="L2" s="1235"/>
      <c r="M2" s="1235"/>
    </row>
    <row r="3" spans="2:34" ht="23.25" customHeight="1" x14ac:dyDescent="0.3">
      <c r="D3" s="1235"/>
      <c r="E3" s="1235"/>
      <c r="F3" s="1235"/>
      <c r="G3" s="1235"/>
      <c r="H3" s="1235"/>
      <c r="I3" s="1235"/>
      <c r="J3" s="1235"/>
      <c r="K3" s="1235"/>
      <c r="L3" s="1235"/>
      <c r="M3" s="1235"/>
    </row>
    <row r="4" spans="2:34" ht="21" x14ac:dyDescent="0.4">
      <c r="D4" s="217"/>
      <c r="E4" s="210"/>
      <c r="F4" s="210"/>
    </row>
    <row r="5" spans="2:34" ht="16.5" customHeight="1" x14ac:dyDescent="0.3">
      <c r="B5" s="218" t="s">
        <v>624</v>
      </c>
    </row>
    <row r="6" spans="2:34" ht="15.6" x14ac:dyDescent="0.3">
      <c r="R6" s="219"/>
      <c r="S6" s="219"/>
      <c r="T6" s="219"/>
      <c r="U6" s="219"/>
      <c r="AH6" s="211" t="s">
        <v>625</v>
      </c>
    </row>
    <row r="7" spans="2:34" x14ac:dyDescent="0.3">
      <c r="B7" s="212" t="s">
        <v>626</v>
      </c>
      <c r="AE7" s="220"/>
      <c r="AG7" s="221" t="s">
        <v>627</v>
      </c>
      <c r="AH7" s="222"/>
    </row>
    <row r="9" spans="2:34" ht="15" customHeight="1" x14ac:dyDescent="0.3">
      <c r="B9" s="213" t="s">
        <v>592</v>
      </c>
      <c r="C9" s="214"/>
      <c r="D9" s="1236" t="s">
        <v>628</v>
      </c>
      <c r="E9" s="1237"/>
      <c r="F9" s="1238"/>
    </row>
    <row r="10" spans="2:34" x14ac:dyDescent="0.3">
      <c r="B10" s="213"/>
      <c r="C10" s="214"/>
      <c r="D10" s="213"/>
      <c r="E10" s="215"/>
      <c r="F10" s="214"/>
    </row>
    <row r="11" spans="2:34" ht="15" customHeight="1" x14ac:dyDescent="0.3">
      <c r="B11" s="213" t="s">
        <v>629</v>
      </c>
      <c r="C11" s="214"/>
      <c r="D11" s="1236" t="s">
        <v>630</v>
      </c>
      <c r="E11" s="1237"/>
      <c r="F11" s="1238"/>
    </row>
    <row r="12" spans="2:34" x14ac:dyDescent="0.3">
      <c r="B12" s="213"/>
      <c r="C12" s="214"/>
      <c r="D12" s="213"/>
      <c r="E12" s="215"/>
      <c r="F12" s="214"/>
    </row>
    <row r="13" spans="2:34" x14ac:dyDescent="0.3">
      <c r="B13" s="213" t="s">
        <v>631</v>
      </c>
      <c r="C13" s="214"/>
      <c r="D13" s="1236" t="s">
        <v>632</v>
      </c>
      <c r="E13" s="1237"/>
      <c r="F13" s="1238"/>
    </row>
    <row r="14" spans="2:34" x14ac:dyDescent="0.3">
      <c r="B14" s="213"/>
      <c r="C14" s="214"/>
      <c r="D14" s="1236"/>
      <c r="E14" s="1237"/>
      <c r="F14" s="1238"/>
    </row>
    <row r="17" spans="2:195" ht="23.4" x14ac:dyDescent="0.45">
      <c r="B17" s="209" t="s">
        <v>633</v>
      </c>
      <c r="C17" s="209" t="s">
        <v>634</v>
      </c>
      <c r="F17" s="223"/>
    </row>
    <row r="18" spans="2:195" s="224" customFormat="1" ht="31.8" customHeight="1" x14ac:dyDescent="0.6">
      <c r="B18" s="1202" t="s">
        <v>635</v>
      </c>
      <c r="C18" s="1202" t="s">
        <v>636</v>
      </c>
      <c r="D18" s="1202" t="s">
        <v>637</v>
      </c>
      <c r="E18" s="1202" t="s">
        <v>638</v>
      </c>
      <c r="F18" s="1239" t="s">
        <v>639</v>
      </c>
      <c r="G18" s="1239"/>
      <c r="H18" s="1239"/>
      <c r="I18" s="1239"/>
      <c r="J18" s="1239"/>
      <c r="K18" s="1239"/>
      <c r="L18" s="1239"/>
      <c r="M18" s="1239"/>
      <c r="N18" s="1239"/>
      <c r="O18" s="1239"/>
      <c r="P18" s="1239"/>
      <c r="Q18" s="1239"/>
      <c r="R18" s="1216" t="s">
        <v>640</v>
      </c>
      <c r="S18" s="1216"/>
      <c r="T18" s="1216"/>
      <c r="U18" s="1216"/>
      <c r="V18" s="1216"/>
      <c r="W18" s="1216"/>
      <c r="X18" s="1216"/>
      <c r="Y18" s="1216"/>
      <c r="Z18" s="1216"/>
      <c r="AA18" s="1216"/>
      <c r="AB18" s="1216"/>
      <c r="AC18" s="1216"/>
      <c r="AD18" s="1216"/>
      <c r="AE18" s="1216"/>
      <c r="AF18" s="1216"/>
      <c r="AG18" s="1202" t="s">
        <v>641</v>
      </c>
      <c r="AH18" s="1202" t="s">
        <v>642</v>
      </c>
    </row>
    <row r="19" spans="2:195" s="224" customFormat="1" ht="27" customHeight="1" x14ac:dyDescent="0.3">
      <c r="B19" s="1202"/>
      <c r="C19" s="1202"/>
      <c r="D19" s="1202"/>
      <c r="E19" s="1202"/>
      <c r="F19" s="1217" t="s">
        <v>643</v>
      </c>
      <c r="G19" s="1217"/>
      <c r="H19" s="1217"/>
      <c r="I19" s="1217"/>
      <c r="J19" s="1218" t="s">
        <v>644</v>
      </c>
      <c r="K19" s="1219"/>
      <c r="L19" s="1219"/>
      <c r="M19" s="1219"/>
      <c r="N19" s="1219"/>
      <c r="O19" s="1220"/>
      <c r="P19" s="1220"/>
      <c r="Q19" s="1221"/>
      <c r="R19" s="1222" t="s">
        <v>645</v>
      </c>
      <c r="S19" s="1223"/>
      <c r="T19" s="1223"/>
      <c r="U19" s="1223"/>
      <c r="V19" s="1223"/>
      <c r="W19" s="1223"/>
      <c r="X19" s="1223"/>
      <c r="Y19" s="1223"/>
      <c r="Z19" s="1224"/>
      <c r="AA19" s="1206" t="s">
        <v>646</v>
      </c>
      <c r="AB19" s="1225"/>
      <c r="AC19" s="1225"/>
      <c r="AD19" s="1225"/>
      <c r="AE19" s="1207"/>
      <c r="AF19" s="1202" t="s">
        <v>647</v>
      </c>
      <c r="AG19" s="1202"/>
      <c r="AH19" s="1202"/>
    </row>
    <row r="20" spans="2:195" s="224" customFormat="1" ht="55.5" customHeight="1" x14ac:dyDescent="0.3">
      <c r="B20" s="1202"/>
      <c r="C20" s="1202"/>
      <c r="D20" s="1202"/>
      <c r="E20" s="1202"/>
      <c r="F20" s="1217"/>
      <c r="G20" s="1217"/>
      <c r="H20" s="1217"/>
      <c r="I20" s="1217"/>
      <c r="J20" s="1226" t="s">
        <v>648</v>
      </c>
      <c r="K20" s="1227"/>
      <c r="L20" s="1227"/>
      <c r="M20" s="1227"/>
      <c r="N20" s="1227"/>
      <c r="O20" s="1228" t="s">
        <v>649</v>
      </c>
      <c r="P20" s="1229"/>
      <c r="Q20" s="1230" t="s">
        <v>650</v>
      </c>
      <c r="R20" s="1209" t="s">
        <v>651</v>
      </c>
      <c r="S20" s="1210"/>
      <c r="T20" s="1210"/>
      <c r="U20" s="1210"/>
      <c r="V20" s="1210"/>
      <c r="W20" s="1211"/>
      <c r="X20" s="1206" t="s">
        <v>699</v>
      </c>
      <c r="Y20" s="1207"/>
      <c r="Z20" s="1203" t="s">
        <v>652</v>
      </c>
      <c r="AA20" s="1206" t="s">
        <v>651</v>
      </c>
      <c r="AB20" s="1207"/>
      <c r="AC20" s="1206" t="s">
        <v>699</v>
      </c>
      <c r="AD20" s="1207"/>
      <c r="AE20" s="1203" t="s">
        <v>652</v>
      </c>
      <c r="AF20" s="1202"/>
      <c r="AG20" s="1202"/>
      <c r="AH20" s="1202"/>
    </row>
    <row r="21" spans="2:195" s="224" customFormat="1" ht="56.25" customHeight="1" x14ac:dyDescent="0.3">
      <c r="B21" s="1202"/>
      <c r="C21" s="1202"/>
      <c r="D21" s="1202"/>
      <c r="E21" s="1202"/>
      <c r="F21" s="1217"/>
      <c r="G21" s="1217"/>
      <c r="H21" s="1217"/>
      <c r="I21" s="1217"/>
      <c r="J21" s="1230" t="s">
        <v>704</v>
      </c>
      <c r="K21" s="1229" t="s">
        <v>653</v>
      </c>
      <c r="L21" s="1230" t="s">
        <v>654</v>
      </c>
      <c r="M21" s="1203" t="s">
        <v>655</v>
      </c>
      <c r="N21" s="1203" t="s">
        <v>656</v>
      </c>
      <c r="O21" s="1228" t="s">
        <v>657</v>
      </c>
      <c r="P21" s="1203" t="s">
        <v>149</v>
      </c>
      <c r="Q21" s="1231"/>
      <c r="R21" s="1214" t="s">
        <v>658</v>
      </c>
      <c r="S21" s="1215"/>
      <c r="T21" s="1212" t="s">
        <v>659</v>
      </c>
      <c r="U21" s="1213"/>
      <c r="V21" s="1212" t="s">
        <v>660</v>
      </c>
      <c r="W21" s="1213"/>
      <c r="X21" s="1206" t="s">
        <v>660</v>
      </c>
      <c r="Y21" s="1207"/>
      <c r="Z21" s="1204"/>
      <c r="AA21" s="1202" t="s">
        <v>473</v>
      </c>
      <c r="AB21" s="1202" t="s">
        <v>474</v>
      </c>
      <c r="AC21" s="1202" t="s">
        <v>473</v>
      </c>
      <c r="AD21" s="1202" t="s">
        <v>474</v>
      </c>
      <c r="AE21" s="1204"/>
      <c r="AF21" s="1202"/>
      <c r="AG21" s="1202"/>
      <c r="AH21" s="1202"/>
      <c r="GM21" s="224" t="s">
        <v>661</v>
      </c>
    </row>
    <row r="22" spans="2:195" s="224" customFormat="1" ht="44.25" customHeight="1" x14ac:dyDescent="0.3">
      <c r="B22" s="1202"/>
      <c r="C22" s="1202"/>
      <c r="D22" s="1202"/>
      <c r="E22" s="1202"/>
      <c r="F22" s="1242" t="s">
        <v>662</v>
      </c>
      <c r="G22" s="1243" t="s">
        <v>663</v>
      </c>
      <c r="H22" s="1202" t="s">
        <v>664</v>
      </c>
      <c r="I22" s="1202" t="s">
        <v>665</v>
      </c>
      <c r="J22" s="1231"/>
      <c r="K22" s="1233"/>
      <c r="L22" s="1231"/>
      <c r="M22" s="1204"/>
      <c r="N22" s="1204"/>
      <c r="O22" s="1240"/>
      <c r="P22" s="1204"/>
      <c r="Q22" s="1231"/>
      <c r="R22" s="1202" t="s">
        <v>473</v>
      </c>
      <c r="S22" s="1202" t="s">
        <v>474</v>
      </c>
      <c r="T22" s="1202" t="s">
        <v>473</v>
      </c>
      <c r="U22" s="1208" t="s">
        <v>474</v>
      </c>
      <c r="V22" s="1202" t="s">
        <v>473</v>
      </c>
      <c r="W22" s="1208" t="s">
        <v>474</v>
      </c>
      <c r="X22" s="1202" t="s">
        <v>473</v>
      </c>
      <c r="Y22" s="1202" t="s">
        <v>474</v>
      </c>
      <c r="Z22" s="1204"/>
      <c r="AA22" s="1202"/>
      <c r="AB22" s="1202"/>
      <c r="AC22" s="1202"/>
      <c r="AD22" s="1202"/>
      <c r="AE22" s="1204"/>
      <c r="AF22" s="1202"/>
      <c r="AG22" s="1202"/>
      <c r="AH22" s="1202"/>
    </row>
    <row r="23" spans="2:195" s="224" customFormat="1" ht="67.5" customHeight="1" x14ac:dyDescent="0.3">
      <c r="B23" s="1202"/>
      <c r="C23" s="1202"/>
      <c r="D23" s="1202"/>
      <c r="E23" s="1202"/>
      <c r="F23" s="1242"/>
      <c r="G23" s="1243"/>
      <c r="H23" s="1202"/>
      <c r="I23" s="1202"/>
      <c r="J23" s="1232"/>
      <c r="K23" s="1234"/>
      <c r="L23" s="1232"/>
      <c r="M23" s="1205"/>
      <c r="N23" s="1205"/>
      <c r="O23" s="1241"/>
      <c r="P23" s="1205"/>
      <c r="Q23" s="1232"/>
      <c r="R23" s="1202"/>
      <c r="S23" s="1202"/>
      <c r="T23" s="1202"/>
      <c r="U23" s="1208"/>
      <c r="V23" s="1202"/>
      <c r="W23" s="1208"/>
      <c r="X23" s="1202"/>
      <c r="Y23" s="1202"/>
      <c r="Z23" s="1205"/>
      <c r="AA23" s="1202"/>
      <c r="AB23" s="1202"/>
      <c r="AC23" s="1202"/>
      <c r="AD23" s="1202"/>
      <c r="AE23" s="1205"/>
      <c r="AF23" s="1202"/>
      <c r="AG23" s="1202"/>
      <c r="AH23" s="1202"/>
    </row>
    <row r="24" spans="2:195" s="216" customFormat="1" ht="18" x14ac:dyDescent="0.3">
      <c r="B24" s="230" t="s">
        <v>666</v>
      </c>
      <c r="C24" s="230" t="s">
        <v>667</v>
      </c>
      <c r="D24" s="230" t="s">
        <v>668</v>
      </c>
      <c r="E24" s="230" t="s">
        <v>669</v>
      </c>
      <c r="F24" s="984" t="s">
        <v>670</v>
      </c>
      <c r="G24" s="230" t="s">
        <v>671</v>
      </c>
      <c r="H24" s="230" t="s">
        <v>672</v>
      </c>
      <c r="I24" s="230" t="s">
        <v>673</v>
      </c>
      <c r="J24" s="230" t="s">
        <v>674</v>
      </c>
      <c r="K24" s="230" t="s">
        <v>675</v>
      </c>
      <c r="L24" s="230" t="s">
        <v>676</v>
      </c>
      <c r="M24" s="230" t="s">
        <v>677</v>
      </c>
      <c r="N24" s="230" t="s">
        <v>678</v>
      </c>
      <c r="O24" s="230" t="s">
        <v>679</v>
      </c>
      <c r="P24" s="230" t="s">
        <v>680</v>
      </c>
      <c r="Q24" s="230" t="s">
        <v>681</v>
      </c>
      <c r="R24" s="230" t="s">
        <v>682</v>
      </c>
      <c r="S24" s="230" t="s">
        <v>683</v>
      </c>
      <c r="T24" s="230" t="s">
        <v>684</v>
      </c>
      <c r="U24" s="984" t="s">
        <v>685</v>
      </c>
      <c r="V24" s="230" t="s">
        <v>686</v>
      </c>
      <c r="W24" s="984" t="s">
        <v>687</v>
      </c>
      <c r="X24" s="230" t="s">
        <v>688</v>
      </c>
      <c r="Y24" s="230" t="s">
        <v>689</v>
      </c>
      <c r="Z24" s="230" t="s">
        <v>690</v>
      </c>
      <c r="AA24" s="230" t="s">
        <v>691</v>
      </c>
      <c r="AB24" s="230" t="s">
        <v>692</v>
      </c>
      <c r="AC24" s="230" t="s">
        <v>693</v>
      </c>
      <c r="AD24" s="230" t="s">
        <v>694</v>
      </c>
      <c r="AE24" s="230" t="s">
        <v>695</v>
      </c>
      <c r="AF24" s="230" t="s">
        <v>696</v>
      </c>
      <c r="AG24" s="230" t="s">
        <v>697</v>
      </c>
      <c r="AH24" s="230" t="s">
        <v>698</v>
      </c>
    </row>
    <row r="25" spans="2:195" s="217" customFormat="1" ht="16.2" customHeight="1" x14ac:dyDescent="0.35">
      <c r="B25" s="260">
        <v>1</v>
      </c>
      <c r="C25" s="260">
        <f>B25+1</f>
        <v>2</v>
      </c>
      <c r="D25" s="260">
        <f>C25+1</f>
        <v>3</v>
      </c>
      <c r="E25" s="260">
        <f t="shared" ref="E25:AH25" si="0">D25+1</f>
        <v>4</v>
      </c>
      <c r="F25" s="985">
        <f t="shared" si="0"/>
        <v>5</v>
      </c>
      <c r="G25" s="260">
        <f t="shared" si="0"/>
        <v>6</v>
      </c>
      <c r="H25" s="260">
        <f t="shared" si="0"/>
        <v>7</v>
      </c>
      <c r="I25" s="260">
        <f t="shared" si="0"/>
        <v>8</v>
      </c>
      <c r="J25" s="260">
        <f t="shared" si="0"/>
        <v>9</v>
      </c>
      <c r="K25" s="260">
        <f t="shared" si="0"/>
        <v>10</v>
      </c>
      <c r="L25" s="260">
        <f t="shared" si="0"/>
        <v>11</v>
      </c>
      <c r="M25" s="260">
        <f t="shared" si="0"/>
        <v>12</v>
      </c>
      <c r="N25" s="260">
        <f t="shared" si="0"/>
        <v>13</v>
      </c>
      <c r="O25" s="260">
        <f t="shared" si="0"/>
        <v>14</v>
      </c>
      <c r="P25" s="260">
        <f t="shared" si="0"/>
        <v>15</v>
      </c>
      <c r="Q25" s="260">
        <f t="shared" si="0"/>
        <v>16</v>
      </c>
      <c r="R25" s="260">
        <f t="shared" si="0"/>
        <v>17</v>
      </c>
      <c r="S25" s="260">
        <f t="shared" si="0"/>
        <v>18</v>
      </c>
      <c r="T25" s="260">
        <f t="shared" si="0"/>
        <v>19</v>
      </c>
      <c r="U25" s="985">
        <f t="shared" si="0"/>
        <v>20</v>
      </c>
      <c r="V25" s="260">
        <f t="shared" si="0"/>
        <v>21</v>
      </c>
      <c r="W25" s="985">
        <f t="shared" si="0"/>
        <v>22</v>
      </c>
      <c r="X25" s="260">
        <f t="shared" si="0"/>
        <v>23</v>
      </c>
      <c r="Y25" s="260">
        <f t="shared" si="0"/>
        <v>24</v>
      </c>
      <c r="Z25" s="260">
        <f t="shared" si="0"/>
        <v>25</v>
      </c>
      <c r="AA25" s="260">
        <f t="shared" si="0"/>
        <v>26</v>
      </c>
      <c r="AB25" s="260">
        <f t="shared" si="0"/>
        <v>27</v>
      </c>
      <c r="AC25" s="260">
        <f t="shared" si="0"/>
        <v>28</v>
      </c>
      <c r="AD25" s="260">
        <f t="shared" si="0"/>
        <v>29</v>
      </c>
      <c r="AE25" s="260">
        <f t="shared" si="0"/>
        <v>30</v>
      </c>
      <c r="AF25" s="260">
        <f t="shared" si="0"/>
        <v>31</v>
      </c>
      <c r="AG25" s="260">
        <f t="shared" si="0"/>
        <v>32</v>
      </c>
      <c r="AH25" s="260">
        <f t="shared" si="0"/>
        <v>33</v>
      </c>
    </row>
    <row r="26" spans="2:195" s="316" customFormat="1" ht="25.05" customHeight="1" x14ac:dyDescent="0.5">
      <c r="B26" s="453"/>
      <c r="C26" s="315"/>
      <c r="D26" s="315"/>
      <c r="E26" s="315"/>
      <c r="F26" s="986">
        <f>E32+E33</f>
        <v>202600000</v>
      </c>
      <c r="G26" s="315"/>
      <c r="H26" s="315"/>
      <c r="I26" s="315"/>
      <c r="J26" s="315"/>
      <c r="K26" s="315"/>
      <c r="L26" s="315"/>
      <c r="M26" s="315"/>
      <c r="N26" s="315"/>
      <c r="O26" s="315"/>
      <c r="P26" s="315"/>
      <c r="Q26" s="315"/>
      <c r="R26" s="315"/>
      <c r="S26" s="315"/>
      <c r="T26" s="315"/>
      <c r="U26" s="986">
        <f>I32</f>
        <v>20555474.522829205</v>
      </c>
      <c r="V26" s="315"/>
      <c r="W26" s="986">
        <f>I33</f>
        <v>1955614.0771707951</v>
      </c>
      <c r="X26" s="315"/>
      <c r="Y26" s="315"/>
      <c r="Z26" s="315"/>
      <c r="AA26" s="315"/>
      <c r="AB26" s="315"/>
      <c r="AC26" s="315"/>
      <c r="AD26" s="315"/>
      <c r="AE26" s="315"/>
      <c r="AF26" s="315"/>
      <c r="AG26" s="315"/>
      <c r="AH26" s="315"/>
    </row>
    <row r="27" spans="2:195" s="316" customFormat="1" ht="25.05" customHeight="1" x14ac:dyDescent="0.5">
      <c r="B27" s="315"/>
      <c r="C27" s="315"/>
      <c r="D27" s="315"/>
      <c r="E27" s="315"/>
      <c r="F27" s="986"/>
      <c r="G27" s="315"/>
      <c r="H27" s="315"/>
      <c r="I27" s="315"/>
      <c r="J27" s="315"/>
      <c r="K27" s="315"/>
      <c r="L27" s="315"/>
      <c r="M27" s="315"/>
      <c r="N27" s="315"/>
      <c r="O27" s="315"/>
      <c r="P27" s="315"/>
      <c r="Q27" s="315"/>
      <c r="R27" s="315"/>
      <c r="S27" s="315"/>
      <c r="T27" s="315"/>
      <c r="U27" s="986"/>
      <c r="V27" s="315"/>
      <c r="W27" s="986"/>
      <c r="X27" s="315"/>
      <c r="Y27" s="315"/>
      <c r="Z27" s="315"/>
      <c r="AA27" s="315"/>
      <c r="AB27" s="315"/>
      <c r="AC27" s="315"/>
      <c r="AD27" s="315"/>
      <c r="AE27" s="315"/>
      <c r="AF27" s="315"/>
      <c r="AG27" s="315"/>
      <c r="AH27" s="315"/>
    </row>
    <row r="28" spans="2:195" s="225" customFormat="1" ht="25.05" customHeight="1" x14ac:dyDescent="0.35">
      <c r="B28" s="226"/>
      <c r="C28" s="226"/>
      <c r="D28" s="226"/>
      <c r="E28" s="226"/>
      <c r="F28" s="226"/>
      <c r="G28" s="226"/>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row>
    <row r="29" spans="2:195" s="228" customFormat="1" ht="25.05" customHeight="1" x14ac:dyDescent="0.35">
      <c r="B29" s="827" t="s">
        <v>841</v>
      </c>
      <c r="C29" s="227"/>
      <c r="D29" s="227"/>
      <c r="E29" s="227"/>
      <c r="F29" s="227"/>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row>
    <row r="30" spans="2:195" s="228" customFormat="1" ht="25.05" customHeight="1" x14ac:dyDescent="0.35">
      <c r="B30" s="313" t="s">
        <v>103</v>
      </c>
      <c r="G30" s="313" t="s">
        <v>840</v>
      </c>
      <c r="K30" s="229"/>
    </row>
    <row r="31" spans="2:195" s="225" customFormat="1" ht="53.4" customHeight="1" thickBot="1" x14ac:dyDescent="0.4">
      <c r="B31" s="413" t="s">
        <v>836</v>
      </c>
      <c r="C31" s="414" t="s">
        <v>845</v>
      </c>
      <c r="D31" s="413" t="s">
        <v>154</v>
      </c>
      <c r="E31" s="414" t="s">
        <v>837</v>
      </c>
      <c r="F31" s="414" t="s">
        <v>842</v>
      </c>
      <c r="G31" s="414" t="s">
        <v>838</v>
      </c>
      <c r="H31" s="413" t="s">
        <v>154</v>
      </c>
      <c r="I31" s="414" t="s">
        <v>839</v>
      </c>
      <c r="J31" s="414" t="s">
        <v>842</v>
      </c>
    </row>
    <row r="32" spans="2:195" s="308" customFormat="1" ht="30" customHeight="1" thickTop="1" x14ac:dyDescent="0.4">
      <c r="B32" s="311">
        <v>44074</v>
      </c>
      <c r="C32" s="308">
        <f>-'RRE AT 2021'!E25</f>
        <v>182625326.4609265</v>
      </c>
      <c r="D32" s="312">
        <f>'CM 2020'!N14</f>
        <v>1.0129999999999999</v>
      </c>
      <c r="E32" s="308">
        <f>C32*D32</f>
        <v>184999455.70491853</v>
      </c>
      <c r="F32" s="308" t="s">
        <v>843</v>
      </c>
      <c r="G32" s="308">
        <f>-'RRE AT 2021'!G25</f>
        <v>20291682.648400005</v>
      </c>
      <c r="H32" s="312">
        <f>D32</f>
        <v>1.0129999999999999</v>
      </c>
      <c r="I32" s="308">
        <f>G32*H32</f>
        <v>20555474.522829205</v>
      </c>
      <c r="J32" s="308" t="s">
        <v>1013</v>
      </c>
    </row>
    <row r="33" spans="2:10" s="308" customFormat="1" ht="30" customHeight="1" x14ac:dyDescent="0.4">
      <c r="B33" s="311">
        <f>B32</f>
        <v>44074</v>
      </c>
      <c r="C33" s="308">
        <f>-'RRE AT 2021'!E26</f>
        <v>17374673.539073497</v>
      </c>
      <c r="D33" s="312">
        <f>D32</f>
        <v>1.0129999999999999</v>
      </c>
      <c r="E33" s="308">
        <f>C33*D33</f>
        <v>17600544.295081452</v>
      </c>
      <c r="F33" s="308" t="s">
        <v>843</v>
      </c>
      <c r="G33" s="308">
        <f>-'RRE AT 2021'!H26</f>
        <v>1930517.3515999953</v>
      </c>
      <c r="H33" s="312">
        <f>H32</f>
        <v>1.0129999999999999</v>
      </c>
      <c r="I33" s="308">
        <f>G33*H33</f>
        <v>1955614.0771707951</v>
      </c>
      <c r="J33" s="308" t="s">
        <v>1014</v>
      </c>
    </row>
    <row r="34" spans="2:10" s="308" customFormat="1" ht="30" customHeight="1" x14ac:dyDescent="0.4"/>
    <row r="35" spans="2:10" s="309" customFormat="1" ht="30" customHeight="1" thickBot="1" x14ac:dyDescent="0.45">
      <c r="B35" s="309" t="s">
        <v>14</v>
      </c>
      <c r="C35" s="310">
        <f>SUM(C32:C34)</f>
        <v>200000000</v>
      </c>
      <c r="D35" s="310"/>
      <c r="E35" s="310">
        <f t="shared" ref="E35" si="1">SUM(E32:E34)</f>
        <v>202600000</v>
      </c>
      <c r="G35" s="310">
        <f>SUM(G32:G34)</f>
        <v>22222200</v>
      </c>
      <c r="H35" s="310"/>
      <c r="I35" s="310">
        <f t="shared" ref="I35" si="2">SUM(I32:I34)</f>
        <v>22511088.600000001</v>
      </c>
    </row>
    <row r="36" spans="2:10" s="314" customFormat="1" ht="30" customHeight="1" thickTop="1" x14ac:dyDescent="0.45">
      <c r="E36" s="314" t="s">
        <v>702</v>
      </c>
      <c r="I36" s="314" t="s">
        <v>702</v>
      </c>
    </row>
    <row r="37" spans="2:10" s="210" customFormat="1" ht="30" customHeight="1" x14ac:dyDescent="0.4"/>
  </sheetData>
  <mergeCells count="54">
    <mergeCell ref="B18:B23"/>
    <mergeCell ref="C18:C23"/>
    <mergeCell ref="D18:D23"/>
    <mergeCell ref="E18:E23"/>
    <mergeCell ref="F18:Q18"/>
    <mergeCell ref="O21:O23"/>
    <mergeCell ref="P21:P23"/>
    <mergeCell ref="F22:F23"/>
    <mergeCell ref="G22:G23"/>
    <mergeCell ref="H22:H23"/>
    <mergeCell ref="I22:I23"/>
    <mergeCell ref="Q20:Q23"/>
    <mergeCell ref="D2:M3"/>
    <mergeCell ref="D9:F9"/>
    <mergeCell ref="D11:F11"/>
    <mergeCell ref="D13:F13"/>
    <mergeCell ref="D14:F14"/>
    <mergeCell ref="R18:AF18"/>
    <mergeCell ref="AG18:AG23"/>
    <mergeCell ref="AH18:AH23"/>
    <mergeCell ref="F19:I21"/>
    <mergeCell ref="J19:Q19"/>
    <mergeCell ref="R19:Z19"/>
    <mergeCell ref="AA19:AE19"/>
    <mergeCell ref="AF19:AF23"/>
    <mergeCell ref="J20:N20"/>
    <mergeCell ref="O20:P20"/>
    <mergeCell ref="AE20:AE23"/>
    <mergeCell ref="J21:J23"/>
    <mergeCell ref="K21:K23"/>
    <mergeCell ref="L21:L23"/>
    <mergeCell ref="M21:M23"/>
    <mergeCell ref="N21:N23"/>
    <mergeCell ref="X20:Y20"/>
    <mergeCell ref="V22:V23"/>
    <mergeCell ref="W22:W23"/>
    <mergeCell ref="X22:X23"/>
    <mergeCell ref="Y22:Y23"/>
    <mergeCell ref="R20:W20"/>
    <mergeCell ref="S22:S23"/>
    <mergeCell ref="T22:T23"/>
    <mergeCell ref="U22:U23"/>
    <mergeCell ref="V21:W21"/>
    <mergeCell ref="X21:Y21"/>
    <mergeCell ref="R21:S21"/>
    <mergeCell ref="T21:U21"/>
    <mergeCell ref="R22:R23"/>
    <mergeCell ref="AC21:AC23"/>
    <mergeCell ref="Z20:Z23"/>
    <mergeCell ref="AA20:AB20"/>
    <mergeCell ref="AC20:AD20"/>
    <mergeCell ref="AD21:AD23"/>
    <mergeCell ref="AA21:AA23"/>
    <mergeCell ref="AB21:AB23"/>
  </mergeCells>
  <pageMargins left="0.25" right="0.25" top="0.75" bottom="0.75" header="0.3" footer="0.3"/>
  <pageSetup scale="63" fitToWidth="0"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DBDA6A-370C-426A-B055-5C5BCE7A253E}">
  <sheetPr>
    <pageSetUpPr fitToPage="1"/>
  </sheetPr>
  <dimension ref="B1:AL109"/>
  <sheetViews>
    <sheetView showGridLines="0" view="pageBreakPreview" zoomScale="70" zoomScaleNormal="70" zoomScaleSheetLayoutView="70" workbookViewId="0">
      <pane ySplit="3" topLeftCell="A4" activePane="bottomLeft" state="frozen"/>
      <selection activeCell="B2" sqref="B2:AU14"/>
      <selection pane="bottomLeft" activeCell="A50" sqref="A50:XFD50"/>
    </sheetView>
  </sheetViews>
  <sheetFormatPr baseColWidth="10" defaultColWidth="3.88671875" defaultRowHeight="19.8" x14ac:dyDescent="0.3"/>
  <cols>
    <col min="1" max="1" width="1.88671875" style="742" customWidth="1"/>
    <col min="2" max="2" width="3.88671875" style="742"/>
    <col min="3" max="3" width="5" style="742" bestFit="1" customWidth="1"/>
    <col min="4" max="4" width="7.21875" style="869" customWidth="1"/>
    <col min="5" max="6" width="3.88671875" style="742"/>
    <col min="7" max="7" width="4.5546875" style="742" customWidth="1"/>
    <col min="8" max="11" width="4.6640625" style="742" customWidth="1"/>
    <col min="12" max="12" width="3.88671875" style="742"/>
    <col min="13" max="13" width="4.6640625" style="742" customWidth="1"/>
    <col min="14" max="14" width="7.5546875" style="742" customWidth="1"/>
    <col min="15" max="15" width="4.6640625" style="742" customWidth="1"/>
    <col min="16" max="16" width="7.109375" style="742" customWidth="1"/>
    <col min="17" max="17" width="3.88671875" style="742"/>
    <col min="18" max="18" width="2.88671875" style="742" bestFit="1" customWidth="1"/>
    <col min="19" max="19" width="10.21875" style="742" customWidth="1"/>
    <col min="20" max="20" width="8.77734375" style="742" customWidth="1"/>
    <col min="21" max="21" width="9.21875" style="742" customWidth="1"/>
    <col min="22" max="22" width="12.21875" style="742" customWidth="1"/>
    <col min="23" max="23" width="9.6640625" style="742" customWidth="1"/>
    <col min="24" max="24" width="6.109375" style="742" customWidth="1"/>
    <col min="25" max="25" width="14.33203125" style="742" customWidth="1"/>
    <col min="26" max="26" width="7.44140625" style="742" customWidth="1"/>
    <col min="27" max="27" width="4.6640625" style="742" bestFit="1" customWidth="1"/>
    <col min="28" max="28" width="13.44140625" style="742" customWidth="1"/>
    <col min="29" max="29" width="9.21875" style="742" customWidth="1"/>
    <col min="30" max="30" width="4.6640625" style="742" customWidth="1"/>
    <col min="31" max="31" width="17.77734375" style="742" customWidth="1"/>
    <col min="32" max="32" width="7" style="742" bestFit="1" customWidth="1"/>
    <col min="33" max="33" width="28.5546875" style="742" customWidth="1"/>
    <col min="34" max="34" width="4.6640625" style="865" customWidth="1"/>
    <col min="35" max="35" width="12.33203125" style="806" customWidth="1"/>
    <col min="36" max="58" width="4.6640625" style="742" customWidth="1"/>
    <col min="59" max="16384" width="3.88671875" style="742"/>
  </cols>
  <sheetData>
    <row r="1" spans="2:38" ht="15" customHeight="1" x14ac:dyDescent="0.3">
      <c r="B1" s="1462"/>
      <c r="C1" s="1462"/>
      <c r="D1" s="1462"/>
      <c r="E1" s="1462"/>
      <c r="AJ1" s="1463"/>
      <c r="AK1" s="1463"/>
      <c r="AL1" s="1463"/>
    </row>
    <row r="2" spans="2:38" x14ac:dyDescent="0.3">
      <c r="B2" s="866"/>
      <c r="C2" s="866"/>
      <c r="D2" s="867"/>
      <c r="E2" s="866"/>
      <c r="Z2" s="868"/>
      <c r="AA2" s="765" t="s">
        <v>467</v>
      </c>
      <c r="AB2" s="868"/>
      <c r="AC2" s="868"/>
      <c r="AD2" s="868"/>
      <c r="AJ2" s="1463"/>
      <c r="AK2" s="1463"/>
      <c r="AL2" s="1463"/>
    </row>
    <row r="3" spans="2:38" ht="20.399999999999999" thickBot="1" x14ac:dyDescent="0.35"/>
    <row r="4" spans="2:38" ht="15" customHeight="1" x14ac:dyDescent="0.3">
      <c r="B4" s="1464"/>
      <c r="C4" s="1465"/>
      <c r="D4" s="1470" t="s">
        <v>468</v>
      </c>
      <c r="E4" s="1471"/>
      <c r="F4" s="1471"/>
      <c r="G4" s="1471"/>
      <c r="H4" s="1471"/>
      <c r="I4" s="1471"/>
      <c r="J4" s="1471"/>
      <c r="K4" s="1471"/>
      <c r="L4" s="1471"/>
      <c r="M4" s="1471"/>
      <c r="N4" s="1471"/>
      <c r="O4" s="1471"/>
      <c r="P4" s="1471"/>
      <c r="Q4" s="1471"/>
      <c r="R4" s="1471"/>
      <c r="S4" s="1471"/>
      <c r="T4" s="1476" t="s">
        <v>469</v>
      </c>
      <c r="U4" s="1477"/>
      <c r="V4" s="1477"/>
      <c r="W4" s="1477"/>
      <c r="X4" s="1477"/>
      <c r="Y4" s="1477"/>
      <c r="Z4" s="1477"/>
      <c r="AA4" s="1477"/>
      <c r="AB4" s="1477"/>
      <c r="AC4" s="1477"/>
      <c r="AD4" s="1477"/>
      <c r="AE4" s="1478"/>
      <c r="AF4" s="1479" t="s">
        <v>470</v>
      </c>
      <c r="AG4" s="1479"/>
      <c r="AH4" s="1480"/>
    </row>
    <row r="5" spans="2:38" x14ac:dyDescent="0.3">
      <c r="B5" s="1466"/>
      <c r="C5" s="1467"/>
      <c r="D5" s="1472"/>
      <c r="E5" s="1473"/>
      <c r="F5" s="1473"/>
      <c r="G5" s="1473"/>
      <c r="H5" s="1473"/>
      <c r="I5" s="1473"/>
      <c r="J5" s="1473"/>
      <c r="K5" s="1473"/>
      <c r="L5" s="1473"/>
      <c r="M5" s="1473"/>
      <c r="N5" s="1473"/>
      <c r="O5" s="1473"/>
      <c r="P5" s="1473"/>
      <c r="Q5" s="1473"/>
      <c r="R5" s="1473"/>
      <c r="S5" s="1473"/>
      <c r="T5" s="1485" t="s">
        <v>471</v>
      </c>
      <c r="U5" s="1486"/>
      <c r="V5" s="1485"/>
      <c r="W5" s="1485"/>
      <c r="X5" s="1485"/>
      <c r="Y5" s="1485"/>
      <c r="Z5" s="1487" t="s">
        <v>472</v>
      </c>
      <c r="AA5" s="1488"/>
      <c r="AB5" s="1488"/>
      <c r="AC5" s="1488"/>
      <c r="AD5" s="1488"/>
      <c r="AE5" s="1489"/>
      <c r="AF5" s="1481"/>
      <c r="AG5" s="1481"/>
      <c r="AH5" s="1482"/>
    </row>
    <row r="6" spans="2:38" ht="25.8" customHeight="1" thickBot="1" x14ac:dyDescent="0.35">
      <c r="B6" s="1468"/>
      <c r="C6" s="1469"/>
      <c r="D6" s="1474"/>
      <c r="E6" s="1475"/>
      <c r="F6" s="1475"/>
      <c r="G6" s="1475"/>
      <c r="H6" s="1475"/>
      <c r="I6" s="1475"/>
      <c r="J6" s="1475"/>
      <c r="K6" s="1475"/>
      <c r="L6" s="1475"/>
      <c r="M6" s="1475"/>
      <c r="N6" s="1475"/>
      <c r="O6" s="1475"/>
      <c r="P6" s="1475"/>
      <c r="Q6" s="1475"/>
      <c r="R6" s="1475"/>
      <c r="S6" s="1475"/>
      <c r="T6" s="1490" t="s">
        <v>473</v>
      </c>
      <c r="U6" s="1491"/>
      <c r="V6" s="1491"/>
      <c r="W6" s="1492" t="s">
        <v>474</v>
      </c>
      <c r="X6" s="1492"/>
      <c r="Y6" s="1492"/>
      <c r="Z6" s="1493" t="s">
        <v>473</v>
      </c>
      <c r="AA6" s="1494"/>
      <c r="AB6" s="1493"/>
      <c r="AC6" s="1493" t="s">
        <v>474</v>
      </c>
      <c r="AD6" s="1493"/>
      <c r="AE6" s="1493"/>
      <c r="AF6" s="1483"/>
      <c r="AG6" s="1483"/>
      <c r="AH6" s="1484"/>
    </row>
    <row r="7" spans="2:38" ht="27" customHeight="1" x14ac:dyDescent="0.3">
      <c r="B7" s="1437" t="s">
        <v>475</v>
      </c>
      <c r="C7" s="1355" t="s">
        <v>476</v>
      </c>
      <c r="D7" s="192">
        <v>1</v>
      </c>
      <c r="E7" s="1440" t="s">
        <v>477</v>
      </c>
      <c r="F7" s="1441"/>
      <c r="G7" s="1441"/>
      <c r="H7" s="1441"/>
      <c r="I7" s="1441"/>
      <c r="J7" s="1441"/>
      <c r="K7" s="1441"/>
      <c r="L7" s="1441"/>
      <c r="M7" s="1441"/>
      <c r="N7" s="1441"/>
      <c r="O7" s="1441"/>
      <c r="P7" s="1441"/>
      <c r="Q7" s="1441"/>
      <c r="R7" s="1441"/>
      <c r="S7" s="1442"/>
      <c r="T7" s="870">
        <v>1592</v>
      </c>
      <c r="U7" s="1443"/>
      <c r="V7" s="1444"/>
      <c r="W7" s="871">
        <v>1024</v>
      </c>
      <c r="X7" s="1443">
        <f>'F1948'!W26</f>
        <v>1955614.0771707951</v>
      </c>
      <c r="Y7" s="1444"/>
      <c r="Z7" s="870">
        <v>1593</v>
      </c>
      <c r="AA7" s="1443"/>
      <c r="AB7" s="1444"/>
      <c r="AC7" s="871">
        <v>1025</v>
      </c>
      <c r="AD7" s="1381">
        <f>'F1948'!U26</f>
        <v>20555474.522829205</v>
      </c>
      <c r="AE7" s="1383"/>
      <c r="AF7" s="870">
        <v>104</v>
      </c>
      <c r="AG7" s="872">
        <f>'F1948'!F26+'F1948'!G26+'F1948'!H26+'F1948'!I26</f>
        <v>202600000</v>
      </c>
      <c r="AH7" s="194" t="s">
        <v>360</v>
      </c>
    </row>
    <row r="8" spans="2:38" ht="27" customHeight="1" x14ac:dyDescent="0.3">
      <c r="B8" s="1438"/>
      <c r="C8" s="1356"/>
      <c r="D8" s="829">
        <v>2</v>
      </c>
      <c r="E8" s="1420" t="s">
        <v>478</v>
      </c>
      <c r="F8" s="1421"/>
      <c r="G8" s="1421"/>
      <c r="H8" s="1421"/>
      <c r="I8" s="1421"/>
      <c r="J8" s="1421"/>
      <c r="K8" s="1421"/>
      <c r="L8" s="1421"/>
      <c r="M8" s="1421"/>
      <c r="N8" s="1421"/>
      <c r="O8" s="1421"/>
      <c r="P8" s="1421"/>
      <c r="Q8" s="1421"/>
      <c r="R8" s="1421"/>
      <c r="S8" s="1422"/>
      <c r="T8" s="873">
        <v>1594</v>
      </c>
      <c r="U8" s="1458"/>
      <c r="V8" s="1459"/>
      <c r="W8" s="874">
        <v>1026</v>
      </c>
      <c r="X8" s="1458"/>
      <c r="Y8" s="1459"/>
      <c r="Z8" s="873">
        <v>1595</v>
      </c>
      <c r="AA8" s="1458"/>
      <c r="AB8" s="1459"/>
      <c r="AC8" s="874">
        <v>1027</v>
      </c>
      <c r="AD8" s="1369"/>
      <c r="AE8" s="1371"/>
      <c r="AF8" s="873">
        <v>105</v>
      </c>
      <c r="AG8" s="875"/>
      <c r="AH8" s="196" t="s">
        <v>360</v>
      </c>
    </row>
    <row r="9" spans="2:38" ht="27" customHeight="1" x14ac:dyDescent="0.3">
      <c r="B9" s="1438"/>
      <c r="C9" s="1356"/>
      <c r="D9" s="829">
        <v>3</v>
      </c>
      <c r="E9" s="1271" t="s">
        <v>479</v>
      </c>
      <c r="F9" s="1272"/>
      <c r="G9" s="1272"/>
      <c r="H9" s="1272"/>
      <c r="I9" s="1272"/>
      <c r="J9" s="1272"/>
      <c r="K9" s="1272"/>
      <c r="L9" s="1272"/>
      <c r="M9" s="1272"/>
      <c r="N9" s="1272"/>
      <c r="O9" s="1272"/>
      <c r="P9" s="1272"/>
      <c r="Q9" s="1272"/>
      <c r="R9" s="1272"/>
      <c r="S9" s="1272"/>
      <c r="T9" s="1415"/>
      <c r="U9" s="1416"/>
      <c r="V9" s="1416"/>
      <c r="W9" s="1416"/>
      <c r="X9" s="1416"/>
      <c r="Y9" s="1417"/>
      <c r="Z9" s="1415"/>
      <c r="AA9" s="1416"/>
      <c r="AB9" s="1416"/>
      <c r="AC9" s="1416"/>
      <c r="AD9" s="1416"/>
      <c r="AE9" s="1417"/>
      <c r="AF9" s="873">
        <v>106</v>
      </c>
      <c r="AG9" s="875"/>
      <c r="AH9" s="196" t="s">
        <v>360</v>
      </c>
    </row>
    <row r="10" spans="2:38" ht="27" customHeight="1" x14ac:dyDescent="0.3">
      <c r="B10" s="1438"/>
      <c r="C10" s="1356"/>
      <c r="D10" s="829">
        <v>4</v>
      </c>
      <c r="E10" s="1420" t="s">
        <v>480</v>
      </c>
      <c r="F10" s="1421"/>
      <c r="G10" s="1421"/>
      <c r="H10" s="1421"/>
      <c r="I10" s="1421"/>
      <c r="J10" s="1421"/>
      <c r="K10" s="1421"/>
      <c r="L10" s="1421"/>
      <c r="M10" s="1421"/>
      <c r="N10" s="1421"/>
      <c r="O10" s="1421"/>
      <c r="P10" s="1421"/>
      <c r="Q10" s="1421"/>
      <c r="R10" s="1421"/>
      <c r="S10" s="1422"/>
      <c r="T10" s="1415"/>
      <c r="U10" s="1416"/>
      <c r="V10" s="1416"/>
      <c r="W10" s="1416"/>
      <c r="X10" s="1416"/>
      <c r="Y10" s="1417"/>
      <c r="Z10" s="1415"/>
      <c r="AA10" s="1416"/>
      <c r="AB10" s="1416"/>
      <c r="AC10" s="874">
        <v>603</v>
      </c>
      <c r="AD10" s="1456"/>
      <c r="AE10" s="1457"/>
      <c r="AF10" s="873">
        <v>108</v>
      </c>
      <c r="AG10" s="875"/>
      <c r="AH10" s="196" t="s">
        <v>360</v>
      </c>
    </row>
    <row r="11" spans="2:38" ht="40.799999999999997" customHeight="1" x14ac:dyDescent="0.3">
      <c r="B11" s="1438"/>
      <c r="C11" s="1356"/>
      <c r="D11" s="829">
        <v>5</v>
      </c>
      <c r="E11" s="1420" t="s">
        <v>481</v>
      </c>
      <c r="F11" s="1421"/>
      <c r="G11" s="1421"/>
      <c r="H11" s="1421"/>
      <c r="I11" s="1421"/>
      <c r="J11" s="1421"/>
      <c r="K11" s="1421"/>
      <c r="L11" s="1421"/>
      <c r="M11" s="1421"/>
      <c r="N11" s="1421"/>
      <c r="O11" s="1421"/>
      <c r="P11" s="1421"/>
      <c r="Q11" s="1421"/>
      <c r="R11" s="1421"/>
      <c r="S11" s="1422"/>
      <c r="T11" s="873">
        <v>1721</v>
      </c>
      <c r="U11" s="1458"/>
      <c r="V11" s="1459"/>
      <c r="W11" s="873">
        <v>1722</v>
      </c>
      <c r="X11" s="1369"/>
      <c r="Y11" s="1371"/>
      <c r="Z11" s="876">
        <v>1596</v>
      </c>
      <c r="AA11" s="1369"/>
      <c r="AB11" s="1371"/>
      <c r="AC11" s="874">
        <v>954</v>
      </c>
      <c r="AD11" s="1460"/>
      <c r="AE11" s="1461"/>
      <c r="AF11" s="873">
        <v>955</v>
      </c>
      <c r="AG11" s="875"/>
      <c r="AH11" s="877" t="s">
        <v>360</v>
      </c>
    </row>
    <row r="12" spans="2:38" ht="27" customHeight="1" x14ac:dyDescent="0.3">
      <c r="B12" s="1438"/>
      <c r="C12" s="1356"/>
      <c r="D12" s="1445">
        <v>6</v>
      </c>
      <c r="E12" s="1446" t="s">
        <v>482</v>
      </c>
      <c r="F12" s="1447"/>
      <c r="G12" s="1447"/>
      <c r="H12" s="1447"/>
      <c r="I12" s="1447"/>
      <c r="J12" s="1447"/>
      <c r="K12" s="1447"/>
      <c r="L12" s="1447"/>
      <c r="M12" s="1447"/>
      <c r="N12" s="1447"/>
      <c r="O12" s="1447"/>
      <c r="P12" s="1447"/>
      <c r="Q12" s="1447"/>
      <c r="R12" s="1447"/>
      <c r="S12" s="1448"/>
      <c r="T12" s="1423">
        <v>1597</v>
      </c>
      <c r="U12" s="1433"/>
      <c r="V12" s="1434"/>
      <c r="W12" s="1423">
        <v>1598</v>
      </c>
      <c r="X12" s="1425"/>
      <c r="Y12" s="1426"/>
      <c r="Z12" s="1423">
        <v>1599</v>
      </c>
      <c r="AA12" s="1425"/>
      <c r="AB12" s="1426"/>
      <c r="AC12" s="1423">
        <v>1631</v>
      </c>
      <c r="AD12" s="1351"/>
      <c r="AE12" s="1353"/>
      <c r="AF12" s="1423">
        <v>1632</v>
      </c>
      <c r="AG12" s="1431"/>
      <c r="AH12" s="1418" t="s">
        <v>360</v>
      </c>
    </row>
    <row r="13" spans="2:38" ht="18" customHeight="1" x14ac:dyDescent="0.3">
      <c r="B13" s="1438"/>
      <c r="C13" s="1356"/>
      <c r="D13" s="1305"/>
      <c r="E13" s="1291"/>
      <c r="F13" s="1292"/>
      <c r="G13" s="1292"/>
      <c r="H13" s="1292"/>
      <c r="I13" s="1292"/>
      <c r="J13" s="1292"/>
      <c r="K13" s="1292"/>
      <c r="L13" s="1292"/>
      <c r="M13" s="1292"/>
      <c r="N13" s="1292"/>
      <c r="O13" s="1292"/>
      <c r="P13" s="1292"/>
      <c r="Q13" s="1292"/>
      <c r="R13" s="1292"/>
      <c r="S13" s="1293"/>
      <c r="T13" s="1424"/>
      <c r="U13" s="1435"/>
      <c r="V13" s="1436"/>
      <c r="W13" s="1424"/>
      <c r="X13" s="1427"/>
      <c r="Y13" s="1428"/>
      <c r="Z13" s="1424"/>
      <c r="AA13" s="1427"/>
      <c r="AB13" s="1428"/>
      <c r="AC13" s="1424"/>
      <c r="AD13" s="1429"/>
      <c r="AE13" s="1430"/>
      <c r="AF13" s="1424"/>
      <c r="AG13" s="1432"/>
      <c r="AH13" s="1419"/>
    </row>
    <row r="14" spans="2:38" ht="27" customHeight="1" x14ac:dyDescent="0.3">
      <c r="B14" s="1438"/>
      <c r="C14" s="1356"/>
      <c r="D14" s="829">
        <v>7</v>
      </c>
      <c r="E14" s="1420" t="s">
        <v>483</v>
      </c>
      <c r="F14" s="1421"/>
      <c r="G14" s="1421"/>
      <c r="H14" s="1421"/>
      <c r="I14" s="1421"/>
      <c r="J14" s="1421"/>
      <c r="K14" s="1421"/>
      <c r="L14" s="1421"/>
      <c r="M14" s="1421"/>
      <c r="N14" s="1421"/>
      <c r="O14" s="1421"/>
      <c r="P14" s="1421"/>
      <c r="Q14" s="1421"/>
      <c r="R14" s="1421"/>
      <c r="S14" s="1422"/>
      <c r="T14" s="1415"/>
      <c r="U14" s="1416"/>
      <c r="V14" s="1416"/>
      <c r="W14" s="1416"/>
      <c r="X14" s="1416"/>
      <c r="Y14" s="1417"/>
      <c r="Z14" s="1415"/>
      <c r="AA14" s="1416"/>
      <c r="AB14" s="1416"/>
      <c r="AC14" s="1416"/>
      <c r="AD14" s="1416"/>
      <c r="AE14" s="1417"/>
      <c r="AF14" s="873">
        <v>110</v>
      </c>
      <c r="AG14" s="875"/>
      <c r="AH14" s="196" t="s">
        <v>360</v>
      </c>
    </row>
    <row r="15" spans="2:38" ht="37.799999999999997" customHeight="1" x14ac:dyDescent="0.3">
      <c r="B15" s="1438"/>
      <c r="C15" s="1356"/>
      <c r="D15" s="829">
        <v>8</v>
      </c>
      <c r="E15" s="1420" t="s">
        <v>484</v>
      </c>
      <c r="F15" s="1421"/>
      <c r="G15" s="1421"/>
      <c r="H15" s="1421"/>
      <c r="I15" s="1421"/>
      <c r="J15" s="1421"/>
      <c r="K15" s="1421"/>
      <c r="L15" s="1421"/>
      <c r="M15" s="1421"/>
      <c r="N15" s="1421"/>
      <c r="O15" s="1421"/>
      <c r="P15" s="1421"/>
      <c r="Q15" s="1421"/>
      <c r="R15" s="1421"/>
      <c r="S15" s="1422"/>
      <c r="T15" s="1415"/>
      <c r="U15" s="1416"/>
      <c r="V15" s="1416"/>
      <c r="W15" s="1416"/>
      <c r="X15" s="1416"/>
      <c r="Y15" s="1417"/>
      <c r="Z15" s="1415"/>
      <c r="AA15" s="1416"/>
      <c r="AB15" s="1416"/>
      <c r="AC15" s="874">
        <v>605</v>
      </c>
      <c r="AD15" s="1369"/>
      <c r="AE15" s="1371"/>
      <c r="AF15" s="873">
        <v>155</v>
      </c>
      <c r="AG15" s="875"/>
      <c r="AH15" s="196" t="s">
        <v>360</v>
      </c>
    </row>
    <row r="16" spans="2:38" ht="27" customHeight="1" x14ac:dyDescent="0.3">
      <c r="B16" s="1438"/>
      <c r="C16" s="1356"/>
      <c r="D16" s="829">
        <v>9</v>
      </c>
      <c r="E16" s="1420" t="s">
        <v>485</v>
      </c>
      <c r="F16" s="1421"/>
      <c r="G16" s="1421"/>
      <c r="H16" s="1421"/>
      <c r="I16" s="1421"/>
      <c r="J16" s="1421"/>
      <c r="K16" s="1421"/>
      <c r="L16" s="1421"/>
      <c r="M16" s="1421"/>
      <c r="N16" s="1421"/>
      <c r="O16" s="1421"/>
      <c r="P16" s="1421"/>
      <c r="Q16" s="1421"/>
      <c r="R16" s="1421"/>
      <c r="S16" s="1422"/>
      <c r="T16" s="874">
        <v>1633</v>
      </c>
      <c r="U16" s="1369"/>
      <c r="V16" s="1371"/>
      <c r="W16" s="874">
        <v>1105</v>
      </c>
      <c r="X16" s="1369"/>
      <c r="Y16" s="1371"/>
      <c r="Z16" s="874">
        <v>1634</v>
      </c>
      <c r="AA16" s="1369"/>
      <c r="AB16" s="1371"/>
      <c r="AC16" s="878">
        <v>606</v>
      </c>
      <c r="AD16" s="1369"/>
      <c r="AE16" s="1371"/>
      <c r="AF16" s="873">
        <v>152</v>
      </c>
      <c r="AG16" s="875"/>
      <c r="AH16" s="196" t="s">
        <v>360</v>
      </c>
    </row>
    <row r="17" spans="2:34" ht="27" customHeight="1" x14ac:dyDescent="0.3">
      <c r="B17" s="1438"/>
      <c r="C17" s="1356"/>
      <c r="D17" s="829">
        <v>10</v>
      </c>
      <c r="E17" s="879" t="s">
        <v>486</v>
      </c>
      <c r="F17" s="880"/>
      <c r="G17" s="880"/>
      <c r="H17" s="880"/>
      <c r="I17" s="880"/>
      <c r="J17" s="880"/>
      <c r="K17" s="880"/>
      <c r="L17" s="880"/>
      <c r="M17" s="880"/>
      <c r="N17" s="880"/>
      <c r="O17" s="880"/>
      <c r="P17" s="880"/>
      <c r="Q17" s="880"/>
      <c r="R17" s="880"/>
      <c r="S17" s="880"/>
      <c r="T17" s="1415"/>
      <c r="U17" s="1416"/>
      <c r="V17" s="1416"/>
      <c r="W17" s="1416"/>
      <c r="X17" s="1416"/>
      <c r="Y17" s="1417"/>
      <c r="Z17" s="874">
        <v>1635</v>
      </c>
      <c r="AA17" s="1369"/>
      <c r="AB17" s="1371"/>
      <c r="AC17" s="874">
        <v>1031</v>
      </c>
      <c r="AD17" s="1369"/>
      <c r="AE17" s="1371"/>
      <c r="AF17" s="873">
        <v>1032</v>
      </c>
      <c r="AG17" s="875"/>
      <c r="AH17" s="196" t="s">
        <v>360</v>
      </c>
    </row>
    <row r="18" spans="2:34" ht="27" customHeight="1" x14ac:dyDescent="0.3">
      <c r="B18" s="1438"/>
      <c r="C18" s="1356"/>
      <c r="D18" s="829">
        <v>11</v>
      </c>
      <c r="E18" s="1346" t="s">
        <v>487</v>
      </c>
      <c r="F18" s="1347"/>
      <c r="G18" s="1347"/>
      <c r="H18" s="1347"/>
      <c r="I18" s="1347"/>
      <c r="J18" s="1347"/>
      <c r="K18" s="1347"/>
      <c r="L18" s="1347"/>
      <c r="M18" s="1347"/>
      <c r="N18" s="1347"/>
      <c r="O18" s="1347"/>
      <c r="P18" s="1347"/>
      <c r="Q18" s="1347"/>
      <c r="R18" s="1347"/>
      <c r="S18" s="1347"/>
      <c r="T18" s="1347"/>
      <c r="U18" s="1347"/>
      <c r="V18" s="1347"/>
      <c r="W18" s="1347"/>
      <c r="X18" s="1347"/>
      <c r="Y18" s="1347"/>
      <c r="Z18" s="1347"/>
      <c r="AA18" s="1347"/>
      <c r="AB18" s="1347"/>
      <c r="AC18" s="1347"/>
      <c r="AD18" s="1347"/>
      <c r="AE18" s="1348"/>
      <c r="AF18" s="873">
        <v>1104</v>
      </c>
      <c r="AG18" s="881"/>
      <c r="AH18" s="196" t="s">
        <v>360</v>
      </c>
    </row>
    <row r="19" spans="2:34" ht="34.799999999999997" customHeight="1" x14ac:dyDescent="0.3">
      <c r="B19" s="1438"/>
      <c r="C19" s="1356"/>
      <c r="D19" s="829">
        <v>12</v>
      </c>
      <c r="E19" s="1271" t="s">
        <v>488</v>
      </c>
      <c r="F19" s="1272"/>
      <c r="G19" s="1272"/>
      <c r="H19" s="1272"/>
      <c r="I19" s="1272"/>
      <c r="J19" s="1272"/>
      <c r="K19" s="1272"/>
      <c r="L19" s="1272"/>
      <c r="M19" s="1273"/>
      <c r="N19" s="882">
        <v>1098</v>
      </c>
      <c r="O19" s="1414"/>
      <c r="P19" s="1414"/>
      <c r="Q19" s="1414"/>
      <c r="R19" s="1414"/>
      <c r="S19" s="1414"/>
      <c r="T19" s="1271" t="s">
        <v>489</v>
      </c>
      <c r="U19" s="1272"/>
      <c r="V19" s="1272"/>
      <c r="W19" s="1272"/>
      <c r="X19" s="1272"/>
      <c r="Y19" s="1273"/>
      <c r="Z19" s="883">
        <v>1030</v>
      </c>
      <c r="AA19" s="1325"/>
      <c r="AB19" s="1326"/>
      <c r="AC19" s="1326"/>
      <c r="AD19" s="1326"/>
      <c r="AE19" s="1327"/>
      <c r="AF19" s="874">
        <v>161</v>
      </c>
      <c r="AG19" s="881"/>
      <c r="AH19" s="196" t="s">
        <v>360</v>
      </c>
    </row>
    <row r="20" spans="2:34" ht="32.4" customHeight="1" thickBot="1" x14ac:dyDescent="0.35">
      <c r="B20" s="1438"/>
      <c r="C20" s="1356"/>
      <c r="D20" s="884">
        <v>13</v>
      </c>
      <c r="E20" s="1446" t="s">
        <v>490</v>
      </c>
      <c r="F20" s="1447"/>
      <c r="G20" s="1447"/>
      <c r="H20" s="1447"/>
      <c r="I20" s="1447"/>
      <c r="J20" s="1447"/>
      <c r="K20" s="1447"/>
      <c r="L20" s="1447"/>
      <c r="M20" s="1448"/>
      <c r="N20" s="885">
        <v>159</v>
      </c>
      <c r="O20" s="1449">
        <f>X7+AD7</f>
        <v>22511088.600000001</v>
      </c>
      <c r="P20" s="1449"/>
      <c r="Q20" s="1449"/>
      <c r="R20" s="1449"/>
      <c r="S20" s="1449"/>
      <c r="T20" s="1446" t="s">
        <v>491</v>
      </c>
      <c r="U20" s="1447"/>
      <c r="V20" s="1447"/>
      <c r="W20" s="1447"/>
      <c r="X20" s="1447"/>
      <c r="Y20" s="1448"/>
      <c r="Z20" s="878">
        <v>748</v>
      </c>
      <c r="AA20" s="1450"/>
      <c r="AB20" s="1451"/>
      <c r="AC20" s="1451"/>
      <c r="AD20" s="1451"/>
      <c r="AE20" s="1452"/>
      <c r="AF20" s="878">
        <v>749</v>
      </c>
      <c r="AG20" s="886">
        <f>O20</f>
        <v>22511088.600000001</v>
      </c>
      <c r="AH20" s="887" t="s">
        <v>360</v>
      </c>
    </row>
    <row r="21" spans="2:34" ht="27" customHeight="1" thickBot="1" x14ac:dyDescent="0.35">
      <c r="B21" s="1438"/>
      <c r="C21" s="1355" t="s">
        <v>492</v>
      </c>
      <c r="D21" s="192">
        <v>14</v>
      </c>
      <c r="E21" s="1398" t="s">
        <v>493</v>
      </c>
      <c r="F21" s="1399"/>
      <c r="G21" s="1399"/>
      <c r="H21" s="1399"/>
      <c r="I21" s="1399"/>
      <c r="J21" s="1399"/>
      <c r="K21" s="1399"/>
      <c r="L21" s="1399"/>
      <c r="M21" s="1400"/>
      <c r="N21" s="888">
        <v>166</v>
      </c>
      <c r="O21" s="1401"/>
      <c r="P21" s="1401"/>
      <c r="Q21" s="1401"/>
      <c r="R21" s="1401"/>
      <c r="S21" s="1401"/>
      <c r="T21" s="1398" t="s">
        <v>494</v>
      </c>
      <c r="U21" s="1399"/>
      <c r="V21" s="1399"/>
      <c r="W21" s="1399"/>
      <c r="X21" s="1399"/>
      <c r="Y21" s="1400"/>
      <c r="Z21" s="871">
        <v>907</v>
      </c>
      <c r="AA21" s="1402"/>
      <c r="AB21" s="1403"/>
      <c r="AC21" s="1403"/>
      <c r="AD21" s="1403"/>
      <c r="AE21" s="1404"/>
      <c r="AF21" s="871">
        <v>764</v>
      </c>
      <c r="AG21" s="889"/>
      <c r="AH21" s="890" t="s">
        <v>107</v>
      </c>
    </row>
    <row r="22" spans="2:34" ht="27" customHeight="1" thickBot="1" x14ac:dyDescent="0.35">
      <c r="B22" s="1438"/>
      <c r="C22" s="1356"/>
      <c r="D22" s="884">
        <v>15</v>
      </c>
      <c r="E22" s="1405" t="s">
        <v>495</v>
      </c>
      <c r="F22" s="1406"/>
      <c r="G22" s="1406"/>
      <c r="H22" s="1406"/>
      <c r="I22" s="1406"/>
      <c r="J22" s="1406"/>
      <c r="K22" s="1406"/>
      <c r="L22" s="1406"/>
      <c r="M22" s="1406"/>
      <c r="N22" s="1406"/>
      <c r="O22" s="1406"/>
      <c r="P22" s="1406"/>
      <c r="Q22" s="1406"/>
      <c r="R22" s="1406"/>
      <c r="S22" s="1406"/>
      <c r="T22" s="1406"/>
      <c r="U22" s="1406"/>
      <c r="V22" s="1406"/>
      <c r="W22" s="1406"/>
      <c r="X22" s="1406"/>
      <c r="Y22" s="1406"/>
      <c r="Z22" s="1406"/>
      <c r="AA22" s="1406"/>
      <c r="AB22" s="1406"/>
      <c r="AC22" s="1406"/>
      <c r="AD22" s="1406"/>
      <c r="AE22" s="1407"/>
      <c r="AF22" s="878">
        <v>169</v>
      </c>
      <c r="AG22" s="891"/>
      <c r="AH22" s="892" t="s">
        <v>107</v>
      </c>
    </row>
    <row r="23" spans="2:34" ht="27" customHeight="1" thickBot="1" x14ac:dyDescent="0.35">
      <c r="B23" s="1438"/>
      <c r="C23" s="1397"/>
      <c r="D23" s="893">
        <v>16</v>
      </c>
      <c r="E23" s="1408" t="s">
        <v>496</v>
      </c>
      <c r="F23" s="1409"/>
      <c r="G23" s="1409"/>
      <c r="H23" s="1409"/>
      <c r="I23" s="1409"/>
      <c r="J23" s="1409"/>
      <c r="K23" s="1409"/>
      <c r="L23" s="1409"/>
      <c r="M23" s="1409"/>
      <c r="N23" s="1409"/>
      <c r="O23" s="1409"/>
      <c r="P23" s="1409"/>
      <c r="Q23" s="1409"/>
      <c r="R23" s="1409"/>
      <c r="S23" s="1409"/>
      <c r="T23" s="1409"/>
      <c r="U23" s="1409"/>
      <c r="V23" s="1409"/>
      <c r="W23" s="1409"/>
      <c r="X23" s="1409"/>
      <c r="Y23" s="1409"/>
      <c r="Z23" s="1409"/>
      <c r="AA23" s="1409"/>
      <c r="AB23" s="1409"/>
      <c r="AC23" s="1409"/>
      <c r="AD23" s="1409"/>
      <c r="AE23" s="1410"/>
      <c r="AF23" s="894">
        <v>158</v>
      </c>
      <c r="AG23" s="895"/>
      <c r="AH23" s="896" t="s">
        <v>369</v>
      </c>
    </row>
    <row r="24" spans="2:34" ht="27" customHeight="1" x14ac:dyDescent="0.3">
      <c r="B24" s="1438"/>
      <c r="C24" s="1356"/>
      <c r="D24" s="828">
        <v>17</v>
      </c>
      <c r="E24" s="1411" t="s">
        <v>497</v>
      </c>
      <c r="F24" s="1412"/>
      <c r="G24" s="1412"/>
      <c r="H24" s="1412"/>
      <c r="I24" s="1412"/>
      <c r="J24" s="1412"/>
      <c r="K24" s="1412"/>
      <c r="L24" s="1412"/>
      <c r="M24" s="1412"/>
      <c r="N24" s="1412"/>
      <c r="O24" s="1412"/>
      <c r="P24" s="1412"/>
      <c r="Q24" s="1412"/>
      <c r="R24" s="1412"/>
      <c r="S24" s="1412"/>
      <c r="T24" s="1412"/>
      <c r="U24" s="1412"/>
      <c r="V24" s="1412"/>
      <c r="W24" s="1412"/>
      <c r="X24" s="1412"/>
      <c r="Y24" s="1412"/>
      <c r="Z24" s="1412"/>
      <c r="AA24" s="1412"/>
      <c r="AB24" s="1412"/>
      <c r="AC24" s="1412"/>
      <c r="AD24" s="1412"/>
      <c r="AE24" s="1413"/>
      <c r="AF24" s="883">
        <v>111</v>
      </c>
      <c r="AG24" s="897"/>
      <c r="AH24" s="898" t="s">
        <v>107</v>
      </c>
    </row>
    <row r="25" spans="2:34" ht="40.799999999999997" customHeight="1" x14ac:dyDescent="0.3">
      <c r="B25" s="1438"/>
      <c r="C25" s="1356"/>
      <c r="D25" s="829">
        <v>18</v>
      </c>
      <c r="E25" s="1271" t="s">
        <v>498</v>
      </c>
      <c r="F25" s="1272"/>
      <c r="G25" s="1272"/>
      <c r="H25" s="1272"/>
      <c r="I25" s="1272"/>
      <c r="J25" s="1272"/>
      <c r="K25" s="1272"/>
      <c r="L25" s="1272"/>
      <c r="M25" s="1273"/>
      <c r="N25" s="882">
        <v>750</v>
      </c>
      <c r="O25" s="1414"/>
      <c r="P25" s="1414"/>
      <c r="Q25" s="1414"/>
      <c r="R25" s="1414"/>
      <c r="S25" s="1414"/>
      <c r="T25" s="1271" t="s">
        <v>499</v>
      </c>
      <c r="U25" s="1272"/>
      <c r="V25" s="1272"/>
      <c r="W25" s="1272"/>
      <c r="X25" s="1272"/>
      <c r="Y25" s="1273"/>
      <c r="Z25" s="883">
        <v>740</v>
      </c>
      <c r="AA25" s="1453"/>
      <c r="AB25" s="1454"/>
      <c r="AC25" s="1454"/>
      <c r="AD25" s="1454"/>
      <c r="AE25" s="1455"/>
      <c r="AF25" s="874">
        <v>751</v>
      </c>
      <c r="AG25" s="881"/>
      <c r="AH25" s="899" t="s">
        <v>107</v>
      </c>
    </row>
    <row r="26" spans="2:34" ht="42.6" customHeight="1" thickBot="1" x14ac:dyDescent="0.35">
      <c r="B26" s="1438"/>
      <c r="C26" s="1357"/>
      <c r="D26" s="830">
        <v>19</v>
      </c>
      <c r="E26" s="1388" t="s">
        <v>500</v>
      </c>
      <c r="F26" s="1389"/>
      <c r="G26" s="1389"/>
      <c r="H26" s="1389"/>
      <c r="I26" s="1389"/>
      <c r="J26" s="1389"/>
      <c r="K26" s="1389"/>
      <c r="L26" s="1389"/>
      <c r="M26" s="1390"/>
      <c r="N26" s="900">
        <v>822</v>
      </c>
      <c r="O26" s="1391"/>
      <c r="P26" s="1392"/>
      <c r="Q26" s="1392"/>
      <c r="R26" s="1392"/>
      <c r="S26" s="1393"/>
      <c r="T26" s="1388" t="s">
        <v>501</v>
      </c>
      <c r="U26" s="1389"/>
      <c r="V26" s="1389"/>
      <c r="W26" s="1389"/>
      <c r="X26" s="1389"/>
      <c r="Y26" s="1390"/>
      <c r="Z26" s="900">
        <v>765</v>
      </c>
      <c r="AA26" s="1394"/>
      <c r="AB26" s="1395"/>
      <c r="AC26" s="1395"/>
      <c r="AD26" s="1395"/>
      <c r="AE26" s="1396"/>
      <c r="AF26" s="900">
        <v>766</v>
      </c>
      <c r="AG26" s="901"/>
      <c r="AH26" s="902" t="s">
        <v>107</v>
      </c>
    </row>
    <row r="27" spans="2:34" ht="27" customHeight="1" thickBot="1" x14ac:dyDescent="0.35">
      <c r="B27" s="1439"/>
      <c r="C27" s="151"/>
      <c r="D27" s="903">
        <v>20</v>
      </c>
      <c r="E27" s="1372" t="s">
        <v>502</v>
      </c>
      <c r="F27" s="1373"/>
      <c r="G27" s="1373"/>
      <c r="H27" s="1373"/>
      <c r="I27" s="1373"/>
      <c r="J27" s="1373"/>
      <c r="K27" s="1373"/>
      <c r="L27" s="1373"/>
      <c r="M27" s="1373"/>
      <c r="N27" s="1373"/>
      <c r="O27" s="1373"/>
      <c r="P27" s="1373"/>
      <c r="Q27" s="1373"/>
      <c r="R27" s="1373"/>
      <c r="S27" s="1373"/>
      <c r="T27" s="1373"/>
      <c r="U27" s="1373"/>
      <c r="V27" s="1373"/>
      <c r="W27" s="1373"/>
      <c r="X27" s="1373"/>
      <c r="Y27" s="1373"/>
      <c r="Z27" s="1373"/>
      <c r="AA27" s="1373"/>
      <c r="AB27" s="1373"/>
      <c r="AC27" s="1373"/>
      <c r="AD27" s="1373"/>
      <c r="AE27" s="1374"/>
      <c r="AF27" s="894">
        <v>170</v>
      </c>
      <c r="AG27" s="904">
        <f>SUM(AG7:AG26)</f>
        <v>225111088.59999999</v>
      </c>
      <c r="AH27" s="896" t="s">
        <v>369</v>
      </c>
    </row>
    <row r="28" spans="2:34" ht="27" customHeight="1" x14ac:dyDescent="0.3">
      <c r="B28" s="1375" t="s">
        <v>503</v>
      </c>
      <c r="C28" s="155"/>
      <c r="D28" s="905">
        <v>21</v>
      </c>
      <c r="E28" s="1378" t="s">
        <v>504</v>
      </c>
      <c r="F28" s="1379"/>
      <c r="G28" s="1379"/>
      <c r="H28" s="1379"/>
      <c r="I28" s="1379"/>
      <c r="J28" s="1379"/>
      <c r="K28" s="1379"/>
      <c r="L28" s="1379"/>
      <c r="M28" s="1379"/>
      <c r="N28" s="1379"/>
      <c r="O28" s="1379"/>
      <c r="P28" s="1379"/>
      <c r="Q28" s="1379"/>
      <c r="R28" s="1379"/>
      <c r="S28" s="1379"/>
      <c r="T28" s="1379"/>
      <c r="U28" s="1379"/>
      <c r="V28" s="1379"/>
      <c r="W28" s="1379"/>
      <c r="X28" s="1379"/>
      <c r="Y28" s="1380"/>
      <c r="Z28" s="871">
        <v>157</v>
      </c>
      <c r="AA28" s="1381">
        <f>AG27*'Tabla IGC'!X13-'Tabla IGC'!Y13</f>
        <v>64508925.649999991</v>
      </c>
      <c r="AB28" s="1382"/>
      <c r="AC28" s="1382"/>
      <c r="AD28" s="1382"/>
      <c r="AE28" s="1383"/>
      <c r="AF28" s="194" t="s">
        <v>360</v>
      </c>
      <c r="AG28" s="906"/>
      <c r="AH28" s="907"/>
    </row>
    <row r="29" spans="2:34" ht="27" customHeight="1" x14ac:dyDescent="0.3">
      <c r="B29" s="1376"/>
      <c r="C29" s="158"/>
      <c r="D29" s="908">
        <v>22</v>
      </c>
      <c r="E29" s="1346" t="s">
        <v>505</v>
      </c>
      <c r="F29" s="1347"/>
      <c r="G29" s="1347"/>
      <c r="H29" s="1347"/>
      <c r="I29" s="1347"/>
      <c r="J29" s="1347"/>
      <c r="K29" s="1347"/>
      <c r="L29" s="1347"/>
      <c r="M29" s="1347"/>
      <c r="N29" s="1347"/>
      <c r="O29" s="1347"/>
      <c r="P29" s="1347"/>
      <c r="Q29" s="1347"/>
      <c r="R29" s="1347"/>
      <c r="S29" s="1347"/>
      <c r="T29" s="1347"/>
      <c r="U29" s="1347"/>
      <c r="V29" s="1347"/>
      <c r="W29" s="1347"/>
      <c r="X29" s="1347"/>
      <c r="Y29" s="1348"/>
      <c r="Z29" s="874">
        <v>1017</v>
      </c>
      <c r="AA29" s="1369"/>
      <c r="AB29" s="1370"/>
      <c r="AC29" s="1370"/>
      <c r="AD29" s="1370"/>
      <c r="AE29" s="1371"/>
      <c r="AF29" s="909" t="s">
        <v>360</v>
      </c>
      <c r="AG29" s="910"/>
      <c r="AH29" s="907"/>
    </row>
    <row r="30" spans="2:34" ht="27" customHeight="1" x14ac:dyDescent="0.3">
      <c r="B30" s="1376"/>
      <c r="C30" s="158"/>
      <c r="D30" s="829">
        <v>23</v>
      </c>
      <c r="E30" s="1346" t="s">
        <v>506</v>
      </c>
      <c r="F30" s="1347"/>
      <c r="G30" s="1347"/>
      <c r="H30" s="1347"/>
      <c r="I30" s="1347"/>
      <c r="J30" s="1347"/>
      <c r="K30" s="1347"/>
      <c r="L30" s="1347"/>
      <c r="M30" s="1347"/>
      <c r="N30" s="1347"/>
      <c r="O30" s="1347"/>
      <c r="P30" s="1347"/>
      <c r="Q30" s="1347"/>
      <c r="R30" s="1347"/>
      <c r="S30" s="1347"/>
      <c r="T30" s="1347"/>
      <c r="U30" s="1347"/>
      <c r="V30" s="1347"/>
      <c r="W30" s="1347"/>
      <c r="X30" s="1347"/>
      <c r="Y30" s="1348"/>
      <c r="Z30" s="874">
        <v>1033</v>
      </c>
      <c r="AA30" s="1369"/>
      <c r="AB30" s="1370"/>
      <c r="AC30" s="1370"/>
      <c r="AD30" s="1370"/>
      <c r="AE30" s="1371"/>
      <c r="AF30" s="196" t="s">
        <v>360</v>
      </c>
      <c r="AG30" s="910"/>
      <c r="AH30" s="907"/>
    </row>
    <row r="31" spans="2:34" ht="27" customHeight="1" x14ac:dyDescent="0.3">
      <c r="B31" s="1376"/>
      <c r="C31" s="158"/>
      <c r="D31" s="829">
        <v>24</v>
      </c>
      <c r="E31" s="1346" t="s">
        <v>507</v>
      </c>
      <c r="F31" s="1347"/>
      <c r="G31" s="1347"/>
      <c r="H31" s="1347"/>
      <c r="I31" s="1347"/>
      <c r="J31" s="1347"/>
      <c r="K31" s="1347"/>
      <c r="L31" s="1347"/>
      <c r="M31" s="1347"/>
      <c r="N31" s="1347"/>
      <c r="O31" s="1347"/>
      <c r="P31" s="1347"/>
      <c r="Q31" s="1347"/>
      <c r="R31" s="1347"/>
      <c r="S31" s="1347"/>
      <c r="T31" s="1347"/>
      <c r="U31" s="1347"/>
      <c r="V31" s="1347"/>
      <c r="W31" s="1347"/>
      <c r="X31" s="1347"/>
      <c r="Y31" s="1348"/>
      <c r="Z31" s="874">
        <v>201</v>
      </c>
      <c r="AA31" s="1369"/>
      <c r="AB31" s="1370"/>
      <c r="AC31" s="1370"/>
      <c r="AD31" s="1370"/>
      <c r="AE31" s="1371"/>
      <c r="AF31" s="196" t="s">
        <v>360</v>
      </c>
      <c r="AG31" s="910"/>
      <c r="AH31" s="907"/>
    </row>
    <row r="32" spans="2:34" ht="27" customHeight="1" x14ac:dyDescent="0.3">
      <c r="B32" s="1376"/>
      <c r="C32" s="158"/>
      <c r="D32" s="908">
        <v>25</v>
      </c>
      <c r="E32" s="1346" t="s">
        <v>508</v>
      </c>
      <c r="F32" s="1347"/>
      <c r="G32" s="1347"/>
      <c r="H32" s="1347"/>
      <c r="I32" s="1347"/>
      <c r="J32" s="1347"/>
      <c r="K32" s="1347"/>
      <c r="L32" s="1347"/>
      <c r="M32" s="1347"/>
      <c r="N32" s="1347"/>
      <c r="O32" s="1347"/>
      <c r="P32" s="1347"/>
      <c r="Q32" s="1347"/>
      <c r="R32" s="1347"/>
      <c r="S32" s="1347"/>
      <c r="T32" s="1347"/>
      <c r="U32" s="1347"/>
      <c r="V32" s="1347"/>
      <c r="W32" s="1347"/>
      <c r="X32" s="1347"/>
      <c r="Y32" s="1348"/>
      <c r="Z32" s="874">
        <v>1035</v>
      </c>
      <c r="AA32" s="1369">
        <f>X7*0.35</f>
        <v>684464.92700977821</v>
      </c>
      <c r="AB32" s="1370"/>
      <c r="AC32" s="1370"/>
      <c r="AD32" s="1370"/>
      <c r="AE32" s="1371"/>
      <c r="AF32" s="196" t="s">
        <v>360</v>
      </c>
      <c r="AG32" s="910"/>
      <c r="AH32" s="907"/>
    </row>
    <row r="33" spans="2:34" ht="27" customHeight="1" x14ac:dyDescent="0.3">
      <c r="B33" s="1376"/>
      <c r="C33" s="158"/>
      <c r="D33" s="829">
        <v>26</v>
      </c>
      <c r="E33" s="1346" t="s">
        <v>509</v>
      </c>
      <c r="F33" s="1347"/>
      <c r="G33" s="1347"/>
      <c r="H33" s="1347"/>
      <c r="I33" s="1347"/>
      <c r="J33" s="1347"/>
      <c r="K33" s="1347"/>
      <c r="L33" s="1347"/>
      <c r="M33" s="1347"/>
      <c r="N33" s="1347"/>
      <c r="O33" s="1347"/>
      <c r="P33" s="1347"/>
      <c r="Q33" s="1347"/>
      <c r="R33" s="1347"/>
      <c r="S33" s="1347"/>
      <c r="T33" s="1347"/>
      <c r="U33" s="1347"/>
      <c r="V33" s="1347"/>
      <c r="W33" s="1347"/>
      <c r="X33" s="1347"/>
      <c r="Y33" s="1348"/>
      <c r="Z33" s="874">
        <v>910</v>
      </c>
      <c r="AA33" s="1369"/>
      <c r="AB33" s="1370"/>
      <c r="AC33" s="1370"/>
      <c r="AD33" s="1370"/>
      <c r="AE33" s="1371"/>
      <c r="AF33" s="196" t="s">
        <v>360</v>
      </c>
      <c r="AG33" s="910"/>
      <c r="AH33" s="907"/>
    </row>
    <row r="34" spans="2:34" ht="27" customHeight="1" x14ac:dyDescent="0.3">
      <c r="B34" s="1376"/>
      <c r="C34" s="1384" t="s">
        <v>510</v>
      </c>
      <c r="D34" s="829">
        <v>27</v>
      </c>
      <c r="E34" s="1385" t="s">
        <v>511</v>
      </c>
      <c r="F34" s="1386"/>
      <c r="G34" s="1386"/>
      <c r="H34" s="1386"/>
      <c r="I34" s="1386"/>
      <c r="J34" s="1386"/>
      <c r="K34" s="1386"/>
      <c r="L34" s="1386"/>
      <c r="M34" s="1386"/>
      <c r="N34" s="1386"/>
      <c r="O34" s="1386"/>
      <c r="P34" s="1386"/>
      <c r="Q34" s="1386"/>
      <c r="R34" s="1386"/>
      <c r="S34" s="1386"/>
      <c r="T34" s="1386"/>
      <c r="U34" s="1386"/>
      <c r="V34" s="1386"/>
      <c r="W34" s="1386"/>
      <c r="X34" s="1386"/>
      <c r="Y34" s="1387"/>
      <c r="Z34" s="874">
        <v>1101</v>
      </c>
      <c r="AA34" s="1369"/>
      <c r="AB34" s="1370"/>
      <c r="AC34" s="1370"/>
      <c r="AD34" s="1370"/>
      <c r="AE34" s="1371"/>
      <c r="AF34" s="899" t="s">
        <v>107</v>
      </c>
      <c r="AG34" s="910"/>
      <c r="AH34" s="907"/>
    </row>
    <row r="35" spans="2:34" ht="27" customHeight="1" x14ac:dyDescent="0.3">
      <c r="B35" s="1376"/>
      <c r="C35" s="1329"/>
      <c r="D35" s="908">
        <v>28</v>
      </c>
      <c r="E35" s="1346" t="s">
        <v>512</v>
      </c>
      <c r="F35" s="1347"/>
      <c r="G35" s="1347"/>
      <c r="H35" s="1347"/>
      <c r="I35" s="1347"/>
      <c r="J35" s="1347"/>
      <c r="K35" s="1347"/>
      <c r="L35" s="1347"/>
      <c r="M35" s="1347"/>
      <c r="N35" s="1347"/>
      <c r="O35" s="1347"/>
      <c r="P35" s="1347"/>
      <c r="Q35" s="1347"/>
      <c r="R35" s="1347"/>
      <c r="S35" s="1347"/>
      <c r="T35" s="1347"/>
      <c r="U35" s="1347"/>
      <c r="V35" s="1347"/>
      <c r="W35" s="1347"/>
      <c r="X35" s="1347"/>
      <c r="Y35" s="1348"/>
      <c r="Z35" s="874">
        <v>135</v>
      </c>
      <c r="AA35" s="1369"/>
      <c r="AB35" s="1370"/>
      <c r="AC35" s="1370"/>
      <c r="AD35" s="1370"/>
      <c r="AE35" s="1371"/>
      <c r="AF35" s="899" t="s">
        <v>107</v>
      </c>
      <c r="AG35" s="910"/>
      <c r="AH35" s="907"/>
    </row>
    <row r="36" spans="2:34" ht="27" customHeight="1" x14ac:dyDescent="0.3">
      <c r="B36" s="1376"/>
      <c r="C36" s="1329"/>
      <c r="D36" s="829">
        <v>29</v>
      </c>
      <c r="E36" s="1346" t="s">
        <v>513</v>
      </c>
      <c r="F36" s="1347"/>
      <c r="G36" s="1347"/>
      <c r="H36" s="1347"/>
      <c r="I36" s="1347"/>
      <c r="J36" s="1347"/>
      <c r="K36" s="1347"/>
      <c r="L36" s="1347"/>
      <c r="M36" s="1347"/>
      <c r="N36" s="1347"/>
      <c r="O36" s="1347"/>
      <c r="P36" s="1347"/>
      <c r="Q36" s="1347"/>
      <c r="R36" s="1347"/>
      <c r="S36" s="1347"/>
      <c r="T36" s="1347"/>
      <c r="U36" s="1347"/>
      <c r="V36" s="1347"/>
      <c r="W36" s="1347"/>
      <c r="X36" s="1347"/>
      <c r="Y36" s="1348"/>
      <c r="Z36" s="874">
        <v>136</v>
      </c>
      <c r="AA36" s="1369"/>
      <c r="AB36" s="1370"/>
      <c r="AC36" s="1370"/>
      <c r="AD36" s="1370"/>
      <c r="AE36" s="1371"/>
      <c r="AF36" s="899" t="s">
        <v>107</v>
      </c>
      <c r="AG36" s="910"/>
      <c r="AH36" s="907"/>
    </row>
    <row r="37" spans="2:34" ht="27" customHeight="1" x14ac:dyDescent="0.3">
      <c r="B37" s="1376"/>
      <c r="C37" s="1329"/>
      <c r="D37" s="908">
        <v>30</v>
      </c>
      <c r="E37" s="1346" t="s">
        <v>514</v>
      </c>
      <c r="F37" s="1347"/>
      <c r="G37" s="1347"/>
      <c r="H37" s="1347"/>
      <c r="I37" s="1347"/>
      <c r="J37" s="1347"/>
      <c r="K37" s="1347"/>
      <c r="L37" s="1347"/>
      <c r="M37" s="1347"/>
      <c r="N37" s="1347"/>
      <c r="O37" s="1347"/>
      <c r="P37" s="1347"/>
      <c r="Q37" s="1347"/>
      <c r="R37" s="1347"/>
      <c r="S37" s="1347"/>
      <c r="T37" s="1347"/>
      <c r="U37" s="1347"/>
      <c r="V37" s="1347"/>
      <c r="W37" s="1347"/>
      <c r="X37" s="1347"/>
      <c r="Y37" s="1348"/>
      <c r="Z37" s="874">
        <v>176</v>
      </c>
      <c r="AA37" s="1369"/>
      <c r="AB37" s="1370"/>
      <c r="AC37" s="1370"/>
      <c r="AD37" s="1370"/>
      <c r="AE37" s="1371"/>
      <c r="AF37" s="899" t="s">
        <v>107</v>
      </c>
      <c r="AG37" s="910"/>
      <c r="AH37" s="907"/>
    </row>
    <row r="38" spans="2:34" ht="27" customHeight="1" x14ac:dyDescent="0.3">
      <c r="B38" s="1376"/>
      <c r="C38" s="1329"/>
      <c r="D38" s="829">
        <v>31</v>
      </c>
      <c r="E38" s="1346" t="s">
        <v>515</v>
      </c>
      <c r="F38" s="1347"/>
      <c r="G38" s="1347"/>
      <c r="H38" s="1347"/>
      <c r="I38" s="1347"/>
      <c r="J38" s="1347"/>
      <c r="K38" s="1347"/>
      <c r="L38" s="1347"/>
      <c r="M38" s="1347"/>
      <c r="N38" s="1347"/>
      <c r="O38" s="1347"/>
      <c r="P38" s="1347"/>
      <c r="Q38" s="1347"/>
      <c r="R38" s="1347"/>
      <c r="S38" s="1347"/>
      <c r="T38" s="1347"/>
      <c r="U38" s="1347"/>
      <c r="V38" s="1347"/>
      <c r="W38" s="1347"/>
      <c r="X38" s="1347"/>
      <c r="Y38" s="1348"/>
      <c r="Z38" s="874">
        <v>752</v>
      </c>
      <c r="AA38" s="1369"/>
      <c r="AB38" s="1370"/>
      <c r="AC38" s="1370"/>
      <c r="AD38" s="1370"/>
      <c r="AE38" s="1371"/>
      <c r="AF38" s="899" t="s">
        <v>107</v>
      </c>
      <c r="AG38" s="910"/>
      <c r="AH38" s="907"/>
    </row>
    <row r="39" spans="2:34" ht="27" customHeight="1" x14ac:dyDescent="0.3">
      <c r="B39" s="1376"/>
      <c r="C39" s="1329"/>
      <c r="D39" s="908">
        <v>32</v>
      </c>
      <c r="E39" s="1346" t="s">
        <v>516</v>
      </c>
      <c r="F39" s="1347"/>
      <c r="G39" s="1347"/>
      <c r="H39" s="1347"/>
      <c r="I39" s="1347"/>
      <c r="J39" s="1347"/>
      <c r="K39" s="1347"/>
      <c r="L39" s="1347"/>
      <c r="M39" s="1347"/>
      <c r="N39" s="1347"/>
      <c r="O39" s="1347"/>
      <c r="P39" s="1347"/>
      <c r="Q39" s="1347"/>
      <c r="R39" s="1347"/>
      <c r="S39" s="1347"/>
      <c r="T39" s="1347"/>
      <c r="U39" s="1347"/>
      <c r="V39" s="1347"/>
      <c r="W39" s="1347"/>
      <c r="X39" s="1347"/>
      <c r="Y39" s="1348"/>
      <c r="Z39" s="874">
        <v>608</v>
      </c>
      <c r="AA39" s="1369"/>
      <c r="AB39" s="1370"/>
      <c r="AC39" s="1370"/>
      <c r="AD39" s="1370"/>
      <c r="AE39" s="1371"/>
      <c r="AF39" s="899" t="s">
        <v>107</v>
      </c>
      <c r="AG39" s="910"/>
      <c r="AH39" s="907"/>
    </row>
    <row r="40" spans="2:34" ht="27" customHeight="1" x14ac:dyDescent="0.3">
      <c r="B40" s="1376"/>
      <c r="C40" s="1329"/>
      <c r="D40" s="908">
        <v>33</v>
      </c>
      <c r="E40" s="1271" t="s">
        <v>517</v>
      </c>
      <c r="F40" s="1272"/>
      <c r="G40" s="1272"/>
      <c r="H40" s="1272"/>
      <c r="I40" s="1272"/>
      <c r="J40" s="1272"/>
      <c r="K40" s="1272"/>
      <c r="L40" s="1272"/>
      <c r="M40" s="1272"/>
      <c r="N40" s="1272"/>
      <c r="O40" s="1272"/>
      <c r="P40" s="1272"/>
      <c r="Q40" s="1272"/>
      <c r="R40" s="1272"/>
      <c r="S40" s="1272"/>
      <c r="T40" s="1272"/>
      <c r="U40" s="1272"/>
      <c r="V40" s="1272"/>
      <c r="W40" s="1272"/>
      <c r="X40" s="1272"/>
      <c r="Y40" s="1273"/>
      <c r="Z40" s="874">
        <v>1636</v>
      </c>
      <c r="AA40" s="1369"/>
      <c r="AB40" s="1370"/>
      <c r="AC40" s="1370"/>
      <c r="AD40" s="1370"/>
      <c r="AE40" s="1371"/>
      <c r="AF40" s="899" t="s">
        <v>107</v>
      </c>
      <c r="AG40" s="911"/>
      <c r="AH40" s="907"/>
    </row>
    <row r="41" spans="2:34" ht="27" customHeight="1" x14ac:dyDescent="0.3">
      <c r="B41" s="1376"/>
      <c r="C41" s="1329"/>
      <c r="D41" s="908">
        <v>34</v>
      </c>
      <c r="E41" s="1346" t="s">
        <v>518</v>
      </c>
      <c r="F41" s="1347"/>
      <c r="G41" s="1347"/>
      <c r="H41" s="1347"/>
      <c r="I41" s="1347"/>
      <c r="J41" s="1347"/>
      <c r="K41" s="1347"/>
      <c r="L41" s="1347"/>
      <c r="M41" s="1347"/>
      <c r="N41" s="1347"/>
      <c r="O41" s="1347"/>
      <c r="P41" s="1347"/>
      <c r="Q41" s="1347"/>
      <c r="R41" s="1347"/>
      <c r="S41" s="1347"/>
      <c r="T41" s="1347"/>
      <c r="U41" s="1347"/>
      <c r="V41" s="1347"/>
      <c r="W41" s="1347"/>
      <c r="X41" s="1347"/>
      <c r="Y41" s="1348"/>
      <c r="Z41" s="874">
        <v>1637</v>
      </c>
      <c r="AA41" s="1369"/>
      <c r="AB41" s="1370"/>
      <c r="AC41" s="1370"/>
      <c r="AD41" s="1370"/>
      <c r="AE41" s="1371"/>
      <c r="AF41" s="899" t="s">
        <v>107</v>
      </c>
      <c r="AG41" s="911"/>
      <c r="AH41" s="907"/>
    </row>
    <row r="42" spans="2:34" ht="27" customHeight="1" x14ac:dyDescent="0.3">
      <c r="B42" s="1376"/>
      <c r="C42" s="1329"/>
      <c r="D42" s="908">
        <v>35</v>
      </c>
      <c r="E42" s="1346" t="s">
        <v>519</v>
      </c>
      <c r="F42" s="1347"/>
      <c r="G42" s="1347"/>
      <c r="H42" s="1347"/>
      <c r="I42" s="1347"/>
      <c r="J42" s="1347"/>
      <c r="K42" s="1347"/>
      <c r="L42" s="1347"/>
      <c r="M42" s="1347"/>
      <c r="N42" s="1347"/>
      <c r="O42" s="1347"/>
      <c r="P42" s="1347"/>
      <c r="Q42" s="1347"/>
      <c r="R42" s="1347"/>
      <c r="S42" s="1347"/>
      <c r="T42" s="1347"/>
      <c r="U42" s="1347"/>
      <c r="V42" s="1347"/>
      <c r="W42" s="1347"/>
      <c r="X42" s="1347"/>
      <c r="Y42" s="1348"/>
      <c r="Z42" s="874">
        <v>1638</v>
      </c>
      <c r="AA42" s="1369"/>
      <c r="AB42" s="1370"/>
      <c r="AC42" s="1370"/>
      <c r="AD42" s="1370"/>
      <c r="AE42" s="1371"/>
      <c r="AF42" s="899" t="s">
        <v>107</v>
      </c>
      <c r="AG42" s="911"/>
      <c r="AH42" s="907"/>
    </row>
    <row r="43" spans="2:34" ht="27" customHeight="1" x14ac:dyDescent="0.3">
      <c r="B43" s="1376"/>
      <c r="C43" s="1329"/>
      <c r="D43" s="829">
        <v>36</v>
      </c>
      <c r="E43" s="1346" t="s">
        <v>520</v>
      </c>
      <c r="F43" s="1347"/>
      <c r="G43" s="1347"/>
      <c r="H43" s="1347"/>
      <c r="I43" s="1347"/>
      <c r="J43" s="1347"/>
      <c r="K43" s="1347"/>
      <c r="L43" s="1347"/>
      <c r="M43" s="1347"/>
      <c r="N43" s="1347"/>
      <c r="O43" s="1347"/>
      <c r="P43" s="1347"/>
      <c r="Q43" s="1347"/>
      <c r="R43" s="1347"/>
      <c r="S43" s="1347"/>
      <c r="T43" s="1347"/>
      <c r="U43" s="1347"/>
      <c r="V43" s="1347"/>
      <c r="W43" s="1347"/>
      <c r="X43" s="1347"/>
      <c r="Y43" s="1348"/>
      <c r="Z43" s="874">
        <v>895</v>
      </c>
      <c r="AA43" s="1369"/>
      <c r="AB43" s="1370"/>
      <c r="AC43" s="1370"/>
      <c r="AD43" s="1370"/>
      <c r="AE43" s="1371"/>
      <c r="AF43" s="899" t="s">
        <v>107</v>
      </c>
      <c r="AG43" s="910"/>
      <c r="AH43" s="907"/>
    </row>
    <row r="44" spans="2:34" ht="27" customHeight="1" x14ac:dyDescent="0.3">
      <c r="B44" s="1376"/>
      <c r="C44" s="1329"/>
      <c r="D44" s="908">
        <v>37</v>
      </c>
      <c r="E44" s="1346" t="s">
        <v>521</v>
      </c>
      <c r="F44" s="1347"/>
      <c r="G44" s="1347"/>
      <c r="H44" s="1347"/>
      <c r="I44" s="1347"/>
      <c r="J44" s="1347"/>
      <c r="K44" s="1347"/>
      <c r="L44" s="1347"/>
      <c r="M44" s="1347"/>
      <c r="N44" s="1347"/>
      <c r="O44" s="1347"/>
      <c r="P44" s="1347"/>
      <c r="Q44" s="1347"/>
      <c r="R44" s="1347"/>
      <c r="S44" s="1347"/>
      <c r="T44" s="1347"/>
      <c r="U44" s="1347"/>
      <c r="V44" s="1347"/>
      <c r="W44" s="1347"/>
      <c r="X44" s="1347"/>
      <c r="Y44" s="1348"/>
      <c r="Z44" s="874">
        <v>867</v>
      </c>
      <c r="AA44" s="1369"/>
      <c r="AB44" s="1370"/>
      <c r="AC44" s="1370"/>
      <c r="AD44" s="1370"/>
      <c r="AE44" s="1371"/>
      <c r="AF44" s="899" t="s">
        <v>107</v>
      </c>
      <c r="AG44" s="910"/>
      <c r="AH44" s="907"/>
    </row>
    <row r="45" spans="2:34" ht="27" customHeight="1" x14ac:dyDescent="0.3">
      <c r="B45" s="1376"/>
      <c r="C45" s="1329"/>
      <c r="D45" s="829">
        <v>38</v>
      </c>
      <c r="E45" s="1346" t="s">
        <v>522</v>
      </c>
      <c r="F45" s="1347"/>
      <c r="G45" s="1347"/>
      <c r="H45" s="1347"/>
      <c r="I45" s="1347"/>
      <c r="J45" s="1347"/>
      <c r="K45" s="1347"/>
      <c r="L45" s="1347"/>
      <c r="M45" s="1347"/>
      <c r="N45" s="1347"/>
      <c r="O45" s="1347"/>
      <c r="P45" s="1347"/>
      <c r="Q45" s="1347"/>
      <c r="R45" s="1347"/>
      <c r="S45" s="1347"/>
      <c r="T45" s="1347"/>
      <c r="U45" s="1347"/>
      <c r="V45" s="1347"/>
      <c r="W45" s="1347"/>
      <c r="X45" s="1347"/>
      <c r="Y45" s="1348"/>
      <c r="Z45" s="874">
        <v>609</v>
      </c>
      <c r="AA45" s="1369"/>
      <c r="AB45" s="1370"/>
      <c r="AC45" s="1370"/>
      <c r="AD45" s="1370"/>
      <c r="AE45" s="1371"/>
      <c r="AF45" s="899" t="s">
        <v>107</v>
      </c>
      <c r="AG45" s="910"/>
      <c r="AH45" s="907"/>
    </row>
    <row r="46" spans="2:34" ht="27" customHeight="1" x14ac:dyDescent="0.3">
      <c r="B46" s="1376"/>
      <c r="C46" s="1329"/>
      <c r="D46" s="908">
        <v>39</v>
      </c>
      <c r="E46" s="1346" t="s">
        <v>523</v>
      </c>
      <c r="F46" s="1347"/>
      <c r="G46" s="1347"/>
      <c r="H46" s="1347"/>
      <c r="I46" s="1347"/>
      <c r="J46" s="1347"/>
      <c r="K46" s="1347"/>
      <c r="L46" s="1347"/>
      <c r="M46" s="1347"/>
      <c r="N46" s="1347"/>
      <c r="O46" s="1347"/>
      <c r="P46" s="1347"/>
      <c r="Q46" s="1347"/>
      <c r="R46" s="1347"/>
      <c r="S46" s="1347"/>
      <c r="T46" s="1347"/>
      <c r="U46" s="1347"/>
      <c r="V46" s="1347"/>
      <c r="W46" s="1347"/>
      <c r="X46" s="1347"/>
      <c r="Y46" s="1348"/>
      <c r="Z46" s="874">
        <v>1639</v>
      </c>
      <c r="AA46" s="1369"/>
      <c r="AB46" s="1370"/>
      <c r="AC46" s="1370"/>
      <c r="AD46" s="1370"/>
      <c r="AE46" s="1371"/>
      <c r="AF46" s="899" t="s">
        <v>107</v>
      </c>
      <c r="AG46" s="911"/>
      <c r="AH46" s="907"/>
    </row>
    <row r="47" spans="2:34" ht="27" customHeight="1" x14ac:dyDescent="0.3">
      <c r="B47" s="1376"/>
      <c r="C47" s="1329"/>
      <c r="D47" s="908">
        <v>40</v>
      </c>
      <c r="E47" s="1346" t="s">
        <v>524</v>
      </c>
      <c r="F47" s="1347"/>
      <c r="G47" s="1347"/>
      <c r="H47" s="1347"/>
      <c r="I47" s="1347"/>
      <c r="J47" s="1347"/>
      <c r="K47" s="1347"/>
      <c r="L47" s="1347"/>
      <c r="M47" s="1347"/>
      <c r="N47" s="1347"/>
      <c r="O47" s="1347"/>
      <c r="P47" s="1347"/>
      <c r="Q47" s="1347"/>
      <c r="R47" s="1347"/>
      <c r="S47" s="1347"/>
      <c r="T47" s="1347"/>
      <c r="U47" s="1347"/>
      <c r="V47" s="1347"/>
      <c r="W47" s="1347"/>
      <c r="X47" s="1347"/>
      <c r="Y47" s="1348"/>
      <c r="Z47" s="874">
        <v>1018</v>
      </c>
      <c r="AA47" s="1369"/>
      <c r="AB47" s="1370"/>
      <c r="AC47" s="1370"/>
      <c r="AD47" s="1370"/>
      <c r="AE47" s="1371"/>
      <c r="AF47" s="899" t="s">
        <v>107</v>
      </c>
      <c r="AG47" s="910"/>
      <c r="AH47" s="907"/>
    </row>
    <row r="48" spans="2:34" ht="27" customHeight="1" x14ac:dyDescent="0.3">
      <c r="B48" s="1376"/>
      <c r="C48" s="1329"/>
      <c r="D48" s="829">
        <v>41</v>
      </c>
      <c r="E48" s="1346" t="s">
        <v>525</v>
      </c>
      <c r="F48" s="1347"/>
      <c r="G48" s="1347"/>
      <c r="H48" s="1347"/>
      <c r="I48" s="1347"/>
      <c r="J48" s="1347"/>
      <c r="K48" s="1347"/>
      <c r="L48" s="1347"/>
      <c r="M48" s="1347"/>
      <c r="N48" s="1347"/>
      <c r="O48" s="1347"/>
      <c r="P48" s="1347"/>
      <c r="Q48" s="1347"/>
      <c r="R48" s="1347"/>
      <c r="S48" s="1347"/>
      <c r="T48" s="1347"/>
      <c r="U48" s="1347"/>
      <c r="V48" s="1347"/>
      <c r="W48" s="1347"/>
      <c r="X48" s="1347"/>
      <c r="Y48" s="1348"/>
      <c r="Z48" s="874">
        <v>162</v>
      </c>
      <c r="AA48" s="1369"/>
      <c r="AB48" s="1370"/>
      <c r="AC48" s="1370"/>
      <c r="AD48" s="1370"/>
      <c r="AE48" s="1371"/>
      <c r="AF48" s="899" t="s">
        <v>107</v>
      </c>
      <c r="AG48" s="910"/>
      <c r="AH48" s="907"/>
    </row>
    <row r="49" spans="2:37" ht="27" customHeight="1" x14ac:dyDescent="0.3">
      <c r="B49" s="1376"/>
      <c r="C49" s="1329"/>
      <c r="D49" s="908">
        <v>42</v>
      </c>
      <c r="E49" s="1271" t="s">
        <v>526</v>
      </c>
      <c r="F49" s="1272"/>
      <c r="G49" s="1272"/>
      <c r="H49" s="1272"/>
      <c r="I49" s="1272"/>
      <c r="J49" s="1272"/>
      <c r="K49" s="1272"/>
      <c r="L49" s="1272"/>
      <c r="M49" s="1272"/>
      <c r="N49" s="1272"/>
      <c r="O49" s="1272"/>
      <c r="P49" s="1272"/>
      <c r="Q49" s="1272"/>
      <c r="R49" s="1272"/>
      <c r="S49" s="1272"/>
      <c r="T49" s="1272"/>
      <c r="U49" s="1272"/>
      <c r="V49" s="1272"/>
      <c r="W49" s="1272"/>
      <c r="X49" s="1272"/>
      <c r="Y49" s="1273"/>
      <c r="Z49" s="874">
        <v>174</v>
      </c>
      <c r="AA49" s="1369"/>
      <c r="AB49" s="1370"/>
      <c r="AC49" s="1370"/>
      <c r="AD49" s="1370"/>
      <c r="AE49" s="1371"/>
      <c r="AF49" s="899" t="s">
        <v>107</v>
      </c>
      <c r="AG49" s="910"/>
      <c r="AH49" s="907"/>
    </row>
    <row r="50" spans="2:37" ht="27" customHeight="1" x14ac:dyDescent="0.3">
      <c r="B50" s="1376"/>
      <c r="C50" s="1329"/>
      <c r="D50" s="829">
        <v>43</v>
      </c>
      <c r="E50" s="1346" t="s">
        <v>527</v>
      </c>
      <c r="F50" s="1347"/>
      <c r="G50" s="1347"/>
      <c r="H50" s="1347"/>
      <c r="I50" s="1347"/>
      <c r="J50" s="1347"/>
      <c r="K50" s="1347"/>
      <c r="L50" s="1347"/>
      <c r="M50" s="1347"/>
      <c r="N50" s="1347"/>
      <c r="O50" s="1347"/>
      <c r="P50" s="1347"/>
      <c r="Q50" s="1347"/>
      <c r="R50" s="1347"/>
      <c r="S50" s="1347"/>
      <c r="T50" s="1347"/>
      <c r="U50" s="1347"/>
      <c r="V50" s="1347"/>
      <c r="W50" s="1347"/>
      <c r="X50" s="1347"/>
      <c r="Y50" s="1348"/>
      <c r="Z50" s="874">
        <v>610</v>
      </c>
      <c r="AA50" s="1369">
        <f>-(X7+AD7)</f>
        <v>-22511088.600000001</v>
      </c>
      <c r="AB50" s="1370"/>
      <c r="AC50" s="1370"/>
      <c r="AD50" s="1370"/>
      <c r="AE50" s="1371"/>
      <c r="AF50" s="899" t="s">
        <v>107</v>
      </c>
      <c r="AG50" s="910"/>
      <c r="AH50" s="907"/>
    </row>
    <row r="51" spans="2:37" ht="27" customHeight="1" x14ac:dyDescent="0.3">
      <c r="B51" s="1376"/>
      <c r="C51" s="1329"/>
      <c r="D51" s="908">
        <v>44</v>
      </c>
      <c r="E51" s="1346" t="s">
        <v>528</v>
      </c>
      <c r="F51" s="1347"/>
      <c r="G51" s="1347"/>
      <c r="H51" s="1347"/>
      <c r="I51" s="1347"/>
      <c r="J51" s="1347"/>
      <c r="K51" s="1347"/>
      <c r="L51" s="1347"/>
      <c r="M51" s="1347"/>
      <c r="N51" s="1347"/>
      <c r="O51" s="1347"/>
      <c r="P51" s="1347"/>
      <c r="Q51" s="1347"/>
      <c r="R51" s="1347"/>
      <c r="S51" s="1347"/>
      <c r="T51" s="1347"/>
      <c r="U51" s="1347"/>
      <c r="V51" s="1347"/>
      <c r="W51" s="1347"/>
      <c r="X51" s="1347"/>
      <c r="Y51" s="1348"/>
      <c r="Z51" s="874">
        <v>746</v>
      </c>
      <c r="AA51" s="1369"/>
      <c r="AB51" s="1370"/>
      <c r="AC51" s="1370"/>
      <c r="AD51" s="1370"/>
      <c r="AE51" s="1371"/>
      <c r="AF51" s="899" t="s">
        <v>107</v>
      </c>
      <c r="AG51" s="910"/>
      <c r="AH51" s="907"/>
    </row>
    <row r="52" spans="2:37" ht="27" customHeight="1" x14ac:dyDescent="0.3">
      <c r="B52" s="1376"/>
      <c r="C52" s="1329"/>
      <c r="D52" s="829">
        <v>45</v>
      </c>
      <c r="E52" s="1346" t="s">
        <v>529</v>
      </c>
      <c r="F52" s="1347"/>
      <c r="G52" s="1347"/>
      <c r="H52" s="1347"/>
      <c r="I52" s="1347"/>
      <c r="J52" s="1347"/>
      <c r="K52" s="1347"/>
      <c r="L52" s="1347"/>
      <c r="M52" s="1347"/>
      <c r="N52" s="1347"/>
      <c r="O52" s="1347"/>
      <c r="P52" s="1347"/>
      <c r="Q52" s="1347"/>
      <c r="R52" s="1347"/>
      <c r="S52" s="1347"/>
      <c r="T52" s="1347"/>
      <c r="U52" s="1347"/>
      <c r="V52" s="1347"/>
      <c r="W52" s="1347"/>
      <c r="X52" s="1347"/>
      <c r="Y52" s="1348"/>
      <c r="Z52" s="874">
        <v>866</v>
      </c>
      <c r="AA52" s="1369"/>
      <c r="AB52" s="1370"/>
      <c r="AC52" s="1370"/>
      <c r="AD52" s="1370"/>
      <c r="AE52" s="1371"/>
      <c r="AF52" s="899" t="s">
        <v>107</v>
      </c>
      <c r="AG52" s="910"/>
      <c r="AH52" s="907"/>
    </row>
    <row r="53" spans="2:37" ht="27" customHeight="1" x14ac:dyDescent="0.3">
      <c r="B53" s="1376"/>
      <c r="C53" s="1330"/>
      <c r="D53" s="908">
        <v>46</v>
      </c>
      <c r="E53" s="1346" t="s">
        <v>530</v>
      </c>
      <c r="F53" s="1347"/>
      <c r="G53" s="1347"/>
      <c r="H53" s="1347"/>
      <c r="I53" s="1347"/>
      <c r="J53" s="1347"/>
      <c r="K53" s="1347"/>
      <c r="L53" s="1347"/>
      <c r="M53" s="1347"/>
      <c r="N53" s="1347"/>
      <c r="O53" s="1347"/>
      <c r="P53" s="1347"/>
      <c r="Q53" s="1347"/>
      <c r="R53" s="1347"/>
      <c r="S53" s="1347"/>
      <c r="T53" s="1347"/>
      <c r="U53" s="1347"/>
      <c r="V53" s="1347"/>
      <c r="W53" s="1347"/>
      <c r="X53" s="1347"/>
      <c r="Y53" s="1348"/>
      <c r="Z53" s="874">
        <v>607</v>
      </c>
      <c r="AA53" s="1369"/>
      <c r="AB53" s="1370"/>
      <c r="AC53" s="1370"/>
      <c r="AD53" s="1370"/>
      <c r="AE53" s="1371"/>
      <c r="AF53" s="899" t="s">
        <v>107</v>
      </c>
      <c r="AG53" s="910"/>
      <c r="AH53" s="907"/>
    </row>
    <row r="54" spans="2:37" ht="27" customHeight="1" thickBot="1" x14ac:dyDescent="0.35">
      <c r="B54" s="1377"/>
      <c r="C54" s="161"/>
      <c r="D54" s="830">
        <v>47</v>
      </c>
      <c r="E54" s="1295" t="s">
        <v>531</v>
      </c>
      <c r="F54" s="1296"/>
      <c r="G54" s="1296"/>
      <c r="H54" s="1296"/>
      <c r="I54" s="1296"/>
      <c r="J54" s="1296"/>
      <c r="K54" s="1296"/>
      <c r="L54" s="1296"/>
      <c r="M54" s="1296"/>
      <c r="N54" s="1296"/>
      <c r="O54" s="1296"/>
      <c r="P54" s="1296"/>
      <c r="Q54" s="1296"/>
      <c r="R54" s="1296"/>
      <c r="S54" s="1296"/>
      <c r="T54" s="1296"/>
      <c r="U54" s="1296"/>
      <c r="V54" s="1296"/>
      <c r="W54" s="1296"/>
      <c r="X54" s="1296"/>
      <c r="Y54" s="1297"/>
      <c r="Z54" s="900">
        <v>304</v>
      </c>
      <c r="AA54" s="1369">
        <f>SUM(AA28:AA53)</f>
        <v>42682301.977009766</v>
      </c>
      <c r="AB54" s="1370"/>
      <c r="AC54" s="1370"/>
      <c r="AD54" s="1370"/>
      <c r="AE54" s="1371"/>
      <c r="AF54" s="912" t="s">
        <v>369</v>
      </c>
      <c r="AG54" s="913"/>
      <c r="AH54" s="914"/>
    </row>
    <row r="55" spans="2:37" ht="27" customHeight="1" x14ac:dyDescent="0.3">
      <c r="B55" s="1355" t="s">
        <v>532</v>
      </c>
      <c r="C55" s="915"/>
      <c r="D55" s="916">
        <v>48</v>
      </c>
      <c r="E55" s="1358" t="s">
        <v>533</v>
      </c>
      <c r="F55" s="1359"/>
      <c r="G55" s="1359"/>
      <c r="H55" s="1359"/>
      <c r="I55" s="1359"/>
      <c r="J55" s="1359"/>
      <c r="K55" s="1359"/>
      <c r="L55" s="1359"/>
      <c r="M55" s="1359"/>
      <c r="N55" s="1359"/>
      <c r="O55" s="1359"/>
      <c r="P55" s="1359"/>
      <c r="Q55" s="1359"/>
      <c r="R55" s="1359"/>
      <c r="S55" s="1359"/>
      <c r="T55" s="1360"/>
      <c r="U55" s="155"/>
      <c r="V55" s="1304" t="s">
        <v>194</v>
      </c>
      <c r="W55" s="1302"/>
      <c r="X55" s="1302"/>
      <c r="Y55" s="1303"/>
      <c r="Z55" s="917"/>
      <c r="AA55" s="1361" t="s">
        <v>534</v>
      </c>
      <c r="AB55" s="1362"/>
      <c r="AC55" s="1362"/>
      <c r="AD55" s="1362"/>
      <c r="AE55" s="1363"/>
      <c r="AF55" s="918">
        <v>31</v>
      </c>
      <c r="AG55" s="919"/>
      <c r="AH55" s="920" t="s">
        <v>360</v>
      </c>
    </row>
    <row r="56" spans="2:37" ht="27" customHeight="1" x14ac:dyDescent="0.3">
      <c r="B56" s="1356"/>
      <c r="C56" s="1330" t="s">
        <v>535</v>
      </c>
      <c r="D56" s="829">
        <v>49</v>
      </c>
      <c r="E56" s="1271" t="s">
        <v>536</v>
      </c>
      <c r="F56" s="1272"/>
      <c r="G56" s="1272"/>
      <c r="H56" s="1272"/>
      <c r="I56" s="1272"/>
      <c r="J56" s="1272"/>
      <c r="K56" s="1272"/>
      <c r="L56" s="1272"/>
      <c r="M56" s="1272"/>
      <c r="N56" s="1272"/>
      <c r="O56" s="1272"/>
      <c r="P56" s="1272"/>
      <c r="Q56" s="1272"/>
      <c r="R56" s="1272"/>
      <c r="S56" s="1272"/>
      <c r="T56" s="1273"/>
      <c r="U56" s="874">
        <v>18</v>
      </c>
      <c r="V56" s="1325"/>
      <c r="W56" s="1326"/>
      <c r="X56" s="1326"/>
      <c r="Y56" s="1327"/>
      <c r="Z56" s="874">
        <v>19</v>
      </c>
      <c r="AA56" s="1351"/>
      <c r="AB56" s="1352"/>
      <c r="AC56" s="1352"/>
      <c r="AD56" s="1352"/>
      <c r="AE56" s="1353"/>
      <c r="AF56" s="921">
        <v>20</v>
      </c>
      <c r="AG56" s="922"/>
      <c r="AH56" s="196" t="s">
        <v>360</v>
      </c>
    </row>
    <row r="57" spans="2:37" ht="27" customHeight="1" x14ac:dyDescent="0.3">
      <c r="B57" s="1356"/>
      <c r="C57" s="1330"/>
      <c r="D57" s="829">
        <v>50</v>
      </c>
      <c r="E57" s="1271" t="s">
        <v>537</v>
      </c>
      <c r="F57" s="1272"/>
      <c r="G57" s="1272"/>
      <c r="H57" s="1272"/>
      <c r="I57" s="1272"/>
      <c r="J57" s="1272"/>
      <c r="K57" s="1272"/>
      <c r="L57" s="1272"/>
      <c r="M57" s="1272"/>
      <c r="N57" s="1272"/>
      <c r="O57" s="1272"/>
      <c r="P57" s="1272"/>
      <c r="Q57" s="1272"/>
      <c r="R57" s="1272"/>
      <c r="S57" s="1272"/>
      <c r="T57" s="1273"/>
      <c r="U57" s="874">
        <v>1109</v>
      </c>
      <c r="V57" s="1325"/>
      <c r="W57" s="1326"/>
      <c r="X57" s="1326"/>
      <c r="Y57" s="1327"/>
      <c r="Z57" s="874">
        <v>1111</v>
      </c>
      <c r="AA57" s="1351"/>
      <c r="AB57" s="1352"/>
      <c r="AC57" s="1352"/>
      <c r="AD57" s="1352"/>
      <c r="AE57" s="1353"/>
      <c r="AF57" s="921">
        <v>1113</v>
      </c>
      <c r="AG57" s="922"/>
      <c r="AH57" s="196" t="s">
        <v>360</v>
      </c>
    </row>
    <row r="58" spans="2:37" s="868" customFormat="1" ht="27" customHeight="1" x14ac:dyDescent="0.3">
      <c r="B58" s="1356"/>
      <c r="C58" s="1330"/>
      <c r="D58" s="829">
        <v>51</v>
      </c>
      <c r="E58" s="1271" t="s">
        <v>538</v>
      </c>
      <c r="F58" s="1272"/>
      <c r="G58" s="1272"/>
      <c r="H58" s="1272"/>
      <c r="I58" s="1272"/>
      <c r="J58" s="1272"/>
      <c r="K58" s="1272"/>
      <c r="L58" s="1272"/>
      <c r="M58" s="1272"/>
      <c r="N58" s="1272"/>
      <c r="O58" s="1272"/>
      <c r="P58" s="1272"/>
      <c r="Q58" s="1272"/>
      <c r="R58" s="1272"/>
      <c r="S58" s="1272"/>
      <c r="T58" s="1273"/>
      <c r="U58" s="874">
        <v>1640</v>
      </c>
      <c r="V58" s="1325"/>
      <c r="W58" s="1326"/>
      <c r="X58" s="1326"/>
      <c r="Y58" s="1327"/>
      <c r="Z58" s="874">
        <v>1641</v>
      </c>
      <c r="AA58" s="1351"/>
      <c r="AB58" s="1352"/>
      <c r="AC58" s="1352"/>
      <c r="AD58" s="1352"/>
      <c r="AE58" s="1353"/>
      <c r="AF58" s="921">
        <v>1642</v>
      </c>
      <c r="AG58" s="922"/>
      <c r="AH58" s="196" t="s">
        <v>360</v>
      </c>
      <c r="AI58" s="806"/>
      <c r="AJ58" s="742"/>
      <c r="AK58" s="742"/>
    </row>
    <row r="59" spans="2:37" ht="27" customHeight="1" x14ac:dyDescent="0.3">
      <c r="B59" s="1356"/>
      <c r="C59" s="1330"/>
      <c r="D59" s="829">
        <v>52</v>
      </c>
      <c r="E59" s="1346" t="s">
        <v>539</v>
      </c>
      <c r="F59" s="1347"/>
      <c r="G59" s="1347"/>
      <c r="H59" s="1347"/>
      <c r="I59" s="1347"/>
      <c r="J59" s="1347"/>
      <c r="K59" s="1347"/>
      <c r="L59" s="1347"/>
      <c r="M59" s="1347"/>
      <c r="N59" s="1347"/>
      <c r="O59" s="1347"/>
      <c r="P59" s="1347"/>
      <c r="Q59" s="1347"/>
      <c r="R59" s="1347"/>
      <c r="S59" s="1347"/>
      <c r="T59" s="1348"/>
      <c r="U59" s="874">
        <v>187</v>
      </c>
      <c r="V59" s="1325"/>
      <c r="W59" s="1326"/>
      <c r="X59" s="1326"/>
      <c r="Y59" s="1327"/>
      <c r="Z59" s="874">
        <v>188</v>
      </c>
      <c r="AA59" s="1351"/>
      <c r="AB59" s="1352"/>
      <c r="AC59" s="1352"/>
      <c r="AD59" s="1352"/>
      <c r="AE59" s="1353"/>
      <c r="AF59" s="874">
        <v>189</v>
      </c>
      <c r="AG59" s="922"/>
      <c r="AH59" s="196" t="s">
        <v>360</v>
      </c>
    </row>
    <row r="60" spans="2:37" ht="27" customHeight="1" x14ac:dyDescent="0.3">
      <c r="B60" s="1356"/>
      <c r="C60" s="1364"/>
      <c r="D60" s="829">
        <v>53</v>
      </c>
      <c r="E60" s="1346" t="s">
        <v>540</v>
      </c>
      <c r="F60" s="1347"/>
      <c r="G60" s="1347"/>
      <c r="H60" s="1347"/>
      <c r="I60" s="1347"/>
      <c r="J60" s="1347"/>
      <c r="K60" s="1347"/>
      <c r="L60" s="1347"/>
      <c r="M60" s="1347"/>
      <c r="N60" s="1347"/>
      <c r="O60" s="1347"/>
      <c r="P60" s="1347"/>
      <c r="Q60" s="1347"/>
      <c r="R60" s="1347"/>
      <c r="S60" s="1347"/>
      <c r="T60" s="1348"/>
      <c r="U60" s="874">
        <v>1037</v>
      </c>
      <c r="V60" s="1325"/>
      <c r="W60" s="1326"/>
      <c r="X60" s="1326"/>
      <c r="Y60" s="1327"/>
      <c r="Z60" s="921">
        <v>1038</v>
      </c>
      <c r="AA60" s="1351"/>
      <c r="AB60" s="1352"/>
      <c r="AC60" s="1352"/>
      <c r="AD60" s="1352"/>
      <c r="AE60" s="1353"/>
      <c r="AF60" s="874">
        <v>1039</v>
      </c>
      <c r="AG60" s="922"/>
      <c r="AH60" s="196" t="s">
        <v>360</v>
      </c>
    </row>
    <row r="61" spans="2:37" ht="27" customHeight="1" x14ac:dyDescent="0.3">
      <c r="B61" s="1356"/>
      <c r="C61" s="1364"/>
      <c r="D61" s="829">
        <v>54</v>
      </c>
      <c r="E61" s="1271" t="s">
        <v>541</v>
      </c>
      <c r="F61" s="1272"/>
      <c r="G61" s="1272"/>
      <c r="H61" s="1272"/>
      <c r="I61" s="1272"/>
      <c r="J61" s="1272"/>
      <c r="K61" s="1272"/>
      <c r="L61" s="1272"/>
      <c r="M61" s="1272"/>
      <c r="N61" s="1272"/>
      <c r="O61" s="1272"/>
      <c r="P61" s="1272"/>
      <c r="Q61" s="1272"/>
      <c r="R61" s="1272"/>
      <c r="S61" s="1272"/>
      <c r="T61" s="1273"/>
      <c r="U61" s="874">
        <v>77</v>
      </c>
      <c r="V61" s="1325"/>
      <c r="W61" s="1326"/>
      <c r="X61" s="1326"/>
      <c r="Y61" s="1327"/>
      <c r="Z61" s="874">
        <v>74</v>
      </c>
      <c r="AA61" s="1351"/>
      <c r="AB61" s="1352"/>
      <c r="AC61" s="1352"/>
      <c r="AD61" s="1352"/>
      <c r="AE61" s="1353"/>
      <c r="AF61" s="874">
        <v>79</v>
      </c>
      <c r="AG61" s="922"/>
      <c r="AH61" s="196" t="s">
        <v>360</v>
      </c>
    </row>
    <row r="62" spans="2:37" ht="27" customHeight="1" x14ac:dyDescent="0.3">
      <c r="B62" s="1356"/>
      <c r="C62" s="1364"/>
      <c r="D62" s="829">
        <v>55</v>
      </c>
      <c r="E62" s="1271" t="s">
        <v>542</v>
      </c>
      <c r="F62" s="1272"/>
      <c r="G62" s="1272"/>
      <c r="H62" s="1272"/>
      <c r="I62" s="1272"/>
      <c r="J62" s="1272"/>
      <c r="K62" s="1272"/>
      <c r="L62" s="1272"/>
      <c r="M62" s="1272"/>
      <c r="N62" s="1272"/>
      <c r="O62" s="1272"/>
      <c r="P62" s="1272"/>
      <c r="Q62" s="1272"/>
      <c r="R62" s="1272"/>
      <c r="S62" s="1272"/>
      <c r="T62" s="1273"/>
      <c r="U62" s="874">
        <v>1040</v>
      </c>
      <c r="V62" s="1325"/>
      <c r="W62" s="1326"/>
      <c r="X62" s="1326"/>
      <c r="Y62" s="1327"/>
      <c r="Z62" s="923"/>
      <c r="AA62" s="1365"/>
      <c r="AB62" s="1365"/>
      <c r="AC62" s="1365"/>
      <c r="AD62" s="1365"/>
      <c r="AE62" s="1365"/>
      <c r="AF62" s="874">
        <v>1041</v>
      </c>
      <c r="AG62" s="922"/>
      <c r="AH62" s="196" t="s">
        <v>360</v>
      </c>
    </row>
    <row r="63" spans="2:37" ht="27" customHeight="1" x14ac:dyDescent="0.3">
      <c r="B63" s="1356"/>
      <c r="C63" s="1364"/>
      <c r="D63" s="829">
        <v>56</v>
      </c>
      <c r="E63" s="1271" t="s">
        <v>543</v>
      </c>
      <c r="F63" s="1272"/>
      <c r="G63" s="1272"/>
      <c r="H63" s="1272"/>
      <c r="I63" s="1272"/>
      <c r="J63" s="1272"/>
      <c r="K63" s="1272"/>
      <c r="L63" s="1272"/>
      <c r="M63" s="1272"/>
      <c r="N63" s="1272"/>
      <c r="O63" s="1272"/>
      <c r="P63" s="1272"/>
      <c r="Q63" s="1272"/>
      <c r="R63" s="1272"/>
      <c r="S63" s="1272"/>
      <c r="T63" s="1273"/>
      <c r="U63" s="923"/>
      <c r="V63" s="1366"/>
      <c r="W63" s="1367"/>
      <c r="X63" s="1367"/>
      <c r="Y63" s="1368"/>
      <c r="Z63" s="923"/>
      <c r="AA63" s="1365"/>
      <c r="AB63" s="1365"/>
      <c r="AC63" s="1365"/>
      <c r="AD63" s="1365"/>
      <c r="AE63" s="1365"/>
      <c r="AF63" s="874">
        <v>1042</v>
      </c>
      <c r="AG63" s="922"/>
      <c r="AH63" s="196" t="s">
        <v>360</v>
      </c>
    </row>
    <row r="64" spans="2:37" ht="27" customHeight="1" x14ac:dyDescent="0.3">
      <c r="B64" s="1356"/>
      <c r="C64" s="1364"/>
      <c r="D64" s="829">
        <v>57</v>
      </c>
      <c r="E64" s="1271" t="s">
        <v>544</v>
      </c>
      <c r="F64" s="1272"/>
      <c r="G64" s="1272"/>
      <c r="H64" s="1272"/>
      <c r="I64" s="1272"/>
      <c r="J64" s="1272"/>
      <c r="K64" s="1272"/>
      <c r="L64" s="1272"/>
      <c r="M64" s="1272"/>
      <c r="N64" s="1272"/>
      <c r="O64" s="1272"/>
      <c r="P64" s="1272"/>
      <c r="Q64" s="1272"/>
      <c r="R64" s="1272"/>
      <c r="S64" s="1272"/>
      <c r="T64" s="1273"/>
      <c r="U64" s="874">
        <v>824</v>
      </c>
      <c r="V64" s="1337"/>
      <c r="W64" s="1338"/>
      <c r="X64" s="1338"/>
      <c r="Y64" s="1339"/>
      <c r="Z64" s="923"/>
      <c r="AA64" s="1350"/>
      <c r="AB64" s="1350"/>
      <c r="AC64" s="1350"/>
      <c r="AD64" s="1350"/>
      <c r="AE64" s="1350"/>
      <c r="AF64" s="874">
        <v>825</v>
      </c>
      <c r="AG64" s="922"/>
      <c r="AH64" s="196" t="s">
        <v>360</v>
      </c>
    </row>
    <row r="65" spans="2:34" ht="27" customHeight="1" x14ac:dyDescent="0.3">
      <c r="B65" s="1356"/>
      <c r="C65" s="1364"/>
      <c r="D65" s="829">
        <v>58</v>
      </c>
      <c r="E65" s="1271" t="s">
        <v>545</v>
      </c>
      <c r="F65" s="1272"/>
      <c r="G65" s="1272"/>
      <c r="H65" s="1272"/>
      <c r="I65" s="1272"/>
      <c r="J65" s="1272"/>
      <c r="K65" s="1272"/>
      <c r="L65" s="1272"/>
      <c r="M65" s="1272"/>
      <c r="N65" s="1272"/>
      <c r="O65" s="1272"/>
      <c r="P65" s="1272"/>
      <c r="Q65" s="1272"/>
      <c r="R65" s="1272"/>
      <c r="S65" s="1272"/>
      <c r="T65" s="1273"/>
      <c r="U65" s="874">
        <v>1043</v>
      </c>
      <c r="V65" s="1337"/>
      <c r="W65" s="1338"/>
      <c r="X65" s="1338"/>
      <c r="Y65" s="1339"/>
      <c r="Z65" s="921">
        <v>1102</v>
      </c>
      <c r="AA65" s="1354"/>
      <c r="AB65" s="1354"/>
      <c r="AC65" s="1354"/>
      <c r="AD65" s="1354"/>
      <c r="AE65" s="1354"/>
      <c r="AF65" s="874">
        <v>1044</v>
      </c>
      <c r="AG65" s="922"/>
      <c r="AH65" s="196" t="s">
        <v>360</v>
      </c>
    </row>
    <row r="66" spans="2:34" ht="27" customHeight="1" x14ac:dyDescent="0.3">
      <c r="B66" s="1356"/>
      <c r="C66" s="1364"/>
      <c r="D66" s="829">
        <v>59</v>
      </c>
      <c r="E66" s="1271" t="s">
        <v>546</v>
      </c>
      <c r="F66" s="1272"/>
      <c r="G66" s="1272"/>
      <c r="H66" s="1272"/>
      <c r="I66" s="1272"/>
      <c r="J66" s="1272"/>
      <c r="K66" s="1272"/>
      <c r="L66" s="1272"/>
      <c r="M66" s="1272"/>
      <c r="N66" s="1272"/>
      <c r="O66" s="1272"/>
      <c r="P66" s="1272"/>
      <c r="Q66" s="1272"/>
      <c r="R66" s="1272"/>
      <c r="S66" s="1272"/>
      <c r="T66" s="1273"/>
      <c r="U66" s="874">
        <v>113</v>
      </c>
      <c r="V66" s="1337"/>
      <c r="W66" s="1338"/>
      <c r="X66" s="1338"/>
      <c r="Y66" s="1339"/>
      <c r="Z66" s="874">
        <v>1007</v>
      </c>
      <c r="AA66" s="1354"/>
      <c r="AB66" s="1354"/>
      <c r="AC66" s="1354"/>
      <c r="AD66" s="1354"/>
      <c r="AE66" s="1354"/>
      <c r="AF66" s="874">
        <v>114</v>
      </c>
      <c r="AG66" s="922"/>
      <c r="AH66" s="196" t="s">
        <v>360</v>
      </c>
    </row>
    <row r="67" spans="2:34" ht="27" customHeight="1" x14ac:dyDescent="0.3">
      <c r="B67" s="1356"/>
      <c r="C67" s="1364"/>
      <c r="D67" s="829">
        <v>60</v>
      </c>
      <c r="E67" s="1271" t="s">
        <v>547</v>
      </c>
      <c r="F67" s="1272"/>
      <c r="G67" s="1272"/>
      <c r="H67" s="1272"/>
      <c r="I67" s="1272"/>
      <c r="J67" s="1272"/>
      <c r="K67" s="1272"/>
      <c r="L67" s="1272"/>
      <c r="M67" s="1272"/>
      <c r="N67" s="1272"/>
      <c r="O67" s="1272"/>
      <c r="P67" s="1272"/>
      <c r="Q67" s="1272"/>
      <c r="R67" s="1272"/>
      <c r="S67" s="1272"/>
      <c r="T67" s="1273"/>
      <c r="U67" s="874">
        <v>908</v>
      </c>
      <c r="V67" s="1337"/>
      <c r="W67" s="1338"/>
      <c r="X67" s="1338"/>
      <c r="Y67" s="1339"/>
      <c r="Z67" s="923"/>
      <c r="AA67" s="1350"/>
      <c r="AB67" s="1350"/>
      <c r="AC67" s="1350"/>
      <c r="AD67" s="1350"/>
      <c r="AE67" s="1350"/>
      <c r="AF67" s="874">
        <v>909</v>
      </c>
      <c r="AG67" s="922"/>
      <c r="AH67" s="196" t="s">
        <v>360</v>
      </c>
    </row>
    <row r="68" spans="2:34" ht="27" customHeight="1" x14ac:dyDescent="0.3">
      <c r="B68" s="1356"/>
      <c r="C68" s="1364"/>
      <c r="D68" s="829">
        <v>61</v>
      </c>
      <c r="E68" s="1271" t="s">
        <v>548</v>
      </c>
      <c r="F68" s="1272"/>
      <c r="G68" s="1272"/>
      <c r="H68" s="1272"/>
      <c r="I68" s="1272"/>
      <c r="J68" s="1272"/>
      <c r="K68" s="1272"/>
      <c r="L68" s="1272"/>
      <c r="M68" s="1272"/>
      <c r="N68" s="1272"/>
      <c r="O68" s="1272"/>
      <c r="P68" s="1272"/>
      <c r="Q68" s="1272"/>
      <c r="R68" s="1272"/>
      <c r="S68" s="1272"/>
      <c r="T68" s="1273"/>
      <c r="U68" s="874">
        <v>951</v>
      </c>
      <c r="V68" s="1337"/>
      <c r="W68" s="1338"/>
      <c r="X68" s="1338"/>
      <c r="Y68" s="1339"/>
      <c r="Z68" s="923"/>
      <c r="AA68" s="1350"/>
      <c r="AB68" s="1350"/>
      <c r="AC68" s="1350"/>
      <c r="AD68" s="1350"/>
      <c r="AE68" s="1350"/>
      <c r="AF68" s="874">
        <v>952</v>
      </c>
      <c r="AG68" s="922"/>
      <c r="AH68" s="196" t="s">
        <v>360</v>
      </c>
    </row>
    <row r="69" spans="2:34" ht="27" customHeight="1" x14ac:dyDescent="0.3">
      <c r="B69" s="1356"/>
      <c r="C69" s="1364"/>
      <c r="D69" s="829">
        <v>62</v>
      </c>
      <c r="E69" s="1271" t="s">
        <v>549</v>
      </c>
      <c r="F69" s="1272"/>
      <c r="G69" s="1272"/>
      <c r="H69" s="1272"/>
      <c r="I69" s="1272"/>
      <c r="J69" s="1272"/>
      <c r="K69" s="1272"/>
      <c r="L69" s="1272"/>
      <c r="M69" s="1272"/>
      <c r="N69" s="1272"/>
      <c r="O69" s="1272"/>
      <c r="P69" s="1272"/>
      <c r="Q69" s="1272"/>
      <c r="R69" s="1272"/>
      <c r="S69" s="1272"/>
      <c r="T69" s="1273"/>
      <c r="U69" s="874">
        <v>753</v>
      </c>
      <c r="V69" s="1337"/>
      <c r="W69" s="1338"/>
      <c r="X69" s="1338"/>
      <c r="Y69" s="1339"/>
      <c r="Z69" s="874">
        <v>754</v>
      </c>
      <c r="AA69" s="1349"/>
      <c r="AB69" s="1349"/>
      <c r="AC69" s="1349"/>
      <c r="AD69" s="1349"/>
      <c r="AE69" s="1349"/>
      <c r="AF69" s="874">
        <v>755</v>
      </c>
      <c r="AG69" s="922"/>
      <c r="AH69" s="196" t="s">
        <v>360</v>
      </c>
    </row>
    <row r="70" spans="2:34" ht="27" customHeight="1" x14ac:dyDescent="0.3">
      <c r="B70" s="1356"/>
      <c r="C70" s="1364"/>
      <c r="D70" s="829">
        <v>63</v>
      </c>
      <c r="E70" s="1346" t="s">
        <v>550</v>
      </c>
      <c r="F70" s="1347"/>
      <c r="G70" s="1347"/>
      <c r="H70" s="1347"/>
      <c r="I70" s="1347"/>
      <c r="J70" s="1347"/>
      <c r="K70" s="1347"/>
      <c r="L70" s="1347"/>
      <c r="M70" s="1347"/>
      <c r="N70" s="1347"/>
      <c r="O70" s="1347"/>
      <c r="P70" s="1347"/>
      <c r="Q70" s="1347"/>
      <c r="R70" s="1347"/>
      <c r="S70" s="1347"/>
      <c r="T70" s="1348"/>
      <c r="U70" s="874">
        <v>133</v>
      </c>
      <c r="V70" s="1337"/>
      <c r="W70" s="1338"/>
      <c r="X70" s="1338"/>
      <c r="Y70" s="1339"/>
      <c r="Z70" s="874">
        <v>138</v>
      </c>
      <c r="AA70" s="1349"/>
      <c r="AB70" s="1349"/>
      <c r="AC70" s="1349"/>
      <c r="AD70" s="1349"/>
      <c r="AE70" s="1349"/>
      <c r="AF70" s="874">
        <v>134</v>
      </c>
      <c r="AG70" s="922"/>
      <c r="AH70" s="196" t="s">
        <v>360</v>
      </c>
    </row>
    <row r="71" spans="2:34" ht="27" customHeight="1" x14ac:dyDescent="0.3">
      <c r="B71" s="1356"/>
      <c r="C71" s="1364"/>
      <c r="D71" s="829">
        <v>64</v>
      </c>
      <c r="E71" s="1346" t="s">
        <v>551</v>
      </c>
      <c r="F71" s="1347"/>
      <c r="G71" s="1347"/>
      <c r="H71" s="1347"/>
      <c r="I71" s="1347"/>
      <c r="J71" s="1347"/>
      <c r="K71" s="1347"/>
      <c r="L71" s="1347"/>
      <c r="M71" s="1347"/>
      <c r="N71" s="1347"/>
      <c r="O71" s="1347"/>
      <c r="P71" s="1347"/>
      <c r="Q71" s="1347"/>
      <c r="R71" s="1347"/>
      <c r="S71" s="1347"/>
      <c r="T71" s="1348"/>
      <c r="U71" s="874">
        <v>32</v>
      </c>
      <c r="V71" s="1337"/>
      <c r="W71" s="1338"/>
      <c r="X71" s="1338"/>
      <c r="Y71" s="1339"/>
      <c r="Z71" s="874">
        <v>76</v>
      </c>
      <c r="AA71" s="1349"/>
      <c r="AB71" s="1349"/>
      <c r="AC71" s="1349"/>
      <c r="AD71" s="1349"/>
      <c r="AE71" s="1349"/>
      <c r="AF71" s="874">
        <v>34</v>
      </c>
      <c r="AG71" s="922"/>
      <c r="AH71" s="196" t="s">
        <v>360</v>
      </c>
    </row>
    <row r="72" spans="2:34" ht="27" customHeight="1" x14ac:dyDescent="0.3">
      <c r="B72" s="1356"/>
      <c r="C72" s="1364"/>
      <c r="D72" s="829">
        <v>65</v>
      </c>
      <c r="E72" s="1271" t="s">
        <v>552</v>
      </c>
      <c r="F72" s="1344"/>
      <c r="G72" s="1344"/>
      <c r="H72" s="1344"/>
      <c r="I72" s="1344"/>
      <c r="J72" s="1344"/>
      <c r="K72" s="1344"/>
      <c r="L72" s="1344"/>
      <c r="M72" s="1344"/>
      <c r="N72" s="1344"/>
      <c r="O72" s="1344"/>
      <c r="P72" s="1344"/>
      <c r="Q72" s="1344"/>
      <c r="R72" s="1344"/>
      <c r="S72" s="1344"/>
      <c r="T72" s="1345"/>
      <c r="U72" s="874">
        <v>1643</v>
      </c>
      <c r="V72" s="1337"/>
      <c r="W72" s="1338"/>
      <c r="X72" s="1338"/>
      <c r="Y72" s="1339"/>
      <c r="Z72" s="923"/>
      <c r="AA72" s="1343"/>
      <c r="AB72" s="1343"/>
      <c r="AC72" s="1343"/>
      <c r="AD72" s="1343"/>
      <c r="AE72" s="1343"/>
      <c r="AF72" s="874">
        <v>1644</v>
      </c>
      <c r="AG72" s="922"/>
      <c r="AH72" s="196" t="s">
        <v>360</v>
      </c>
    </row>
    <row r="73" spans="2:34" ht="27" customHeight="1" x14ac:dyDescent="0.3">
      <c r="B73" s="1356"/>
      <c r="C73" s="1364"/>
      <c r="D73" s="829">
        <v>66</v>
      </c>
      <c r="E73" s="1271" t="s">
        <v>553</v>
      </c>
      <c r="F73" s="1272"/>
      <c r="G73" s="1272"/>
      <c r="H73" s="1272"/>
      <c r="I73" s="1272"/>
      <c r="J73" s="1272"/>
      <c r="K73" s="1272"/>
      <c r="L73" s="1272"/>
      <c r="M73" s="1272"/>
      <c r="N73" s="1272"/>
      <c r="O73" s="1272"/>
      <c r="P73" s="1272"/>
      <c r="Q73" s="1272"/>
      <c r="R73" s="1272"/>
      <c r="S73" s="1272"/>
      <c r="T73" s="1273"/>
      <c r="U73" s="874">
        <v>1133</v>
      </c>
      <c r="V73" s="1337"/>
      <c r="W73" s="1338"/>
      <c r="X73" s="1338"/>
      <c r="Y73" s="1339"/>
      <c r="Z73" s="923"/>
      <c r="AA73" s="1343"/>
      <c r="AB73" s="1343"/>
      <c r="AC73" s="1343"/>
      <c r="AD73" s="1343"/>
      <c r="AE73" s="1343"/>
      <c r="AF73" s="874">
        <v>1135</v>
      </c>
      <c r="AG73" s="922"/>
      <c r="AH73" s="196" t="s">
        <v>360</v>
      </c>
    </row>
    <row r="74" spans="2:34" ht="27" customHeight="1" x14ac:dyDescent="0.3">
      <c r="B74" s="1356"/>
      <c r="C74" s="1364"/>
      <c r="D74" s="829">
        <v>67</v>
      </c>
      <c r="E74" s="1271" t="s">
        <v>554</v>
      </c>
      <c r="F74" s="1272"/>
      <c r="G74" s="1272"/>
      <c r="H74" s="1272"/>
      <c r="I74" s="1272"/>
      <c r="J74" s="1272"/>
      <c r="K74" s="1272"/>
      <c r="L74" s="1272"/>
      <c r="M74" s="1272"/>
      <c r="N74" s="1272"/>
      <c r="O74" s="1272"/>
      <c r="P74" s="1272"/>
      <c r="Q74" s="1272"/>
      <c r="R74" s="1272"/>
      <c r="S74" s="1272"/>
      <c r="T74" s="1273"/>
      <c r="U74" s="874">
        <v>1134</v>
      </c>
      <c r="V74" s="1340"/>
      <c r="W74" s="1341"/>
      <c r="X74" s="1341"/>
      <c r="Y74" s="1342"/>
      <c r="Z74" s="923"/>
      <c r="AA74" s="1343"/>
      <c r="AB74" s="1343"/>
      <c r="AC74" s="1343"/>
      <c r="AD74" s="1343"/>
      <c r="AE74" s="1343"/>
      <c r="AF74" s="874">
        <v>1136</v>
      </c>
      <c r="AG74" s="922"/>
      <c r="AH74" s="196" t="s">
        <v>360</v>
      </c>
    </row>
    <row r="75" spans="2:34" ht="55.8" customHeight="1" x14ac:dyDescent="0.3">
      <c r="B75" s="1356"/>
      <c r="C75" s="1364"/>
      <c r="D75" s="829">
        <v>68</v>
      </c>
      <c r="E75" s="1271" t="s">
        <v>555</v>
      </c>
      <c r="F75" s="1272"/>
      <c r="G75" s="1272"/>
      <c r="H75" s="1272"/>
      <c r="I75" s="1272"/>
      <c r="J75" s="1272"/>
      <c r="K75" s="1272"/>
      <c r="L75" s="1272"/>
      <c r="M75" s="1272"/>
      <c r="N75" s="1272"/>
      <c r="O75" s="1272"/>
      <c r="P75" s="874">
        <v>911</v>
      </c>
      <c r="Q75" s="1337"/>
      <c r="R75" s="1338"/>
      <c r="S75" s="1338"/>
      <c r="T75" s="1338"/>
      <c r="U75" s="1338"/>
      <c r="V75" s="1271" t="s">
        <v>556</v>
      </c>
      <c r="W75" s="1272"/>
      <c r="X75" s="1272"/>
      <c r="Y75" s="1273"/>
      <c r="Z75" s="874">
        <v>913</v>
      </c>
      <c r="AA75" s="1337"/>
      <c r="AB75" s="1338"/>
      <c r="AC75" s="1338"/>
      <c r="AD75" s="1338"/>
      <c r="AE75" s="1339"/>
      <c r="AF75" s="874">
        <v>914</v>
      </c>
      <c r="AG75" s="922"/>
      <c r="AH75" s="196" t="s">
        <v>360</v>
      </c>
    </row>
    <row r="76" spans="2:34" ht="42.6" customHeight="1" x14ac:dyDescent="0.3">
      <c r="B76" s="1356"/>
      <c r="C76" s="1364"/>
      <c r="D76" s="829">
        <v>69</v>
      </c>
      <c r="E76" s="1271" t="s">
        <v>557</v>
      </c>
      <c r="F76" s="1272"/>
      <c r="G76" s="1272"/>
      <c r="H76" s="1272"/>
      <c r="I76" s="1272"/>
      <c r="J76" s="1272"/>
      <c r="K76" s="1272"/>
      <c r="L76" s="1272"/>
      <c r="M76" s="1272"/>
      <c r="N76" s="1272"/>
      <c r="O76" s="1273"/>
      <c r="P76" s="874">
        <v>923</v>
      </c>
      <c r="Q76" s="1334"/>
      <c r="R76" s="1335"/>
      <c r="S76" s="1335"/>
      <c r="T76" s="1335"/>
      <c r="U76" s="1336"/>
      <c r="V76" s="1271" t="s">
        <v>558</v>
      </c>
      <c r="W76" s="1272"/>
      <c r="X76" s="1272"/>
      <c r="Y76" s="1273"/>
      <c r="Z76" s="874">
        <v>924</v>
      </c>
      <c r="AA76" s="1337"/>
      <c r="AB76" s="1338"/>
      <c r="AC76" s="1338"/>
      <c r="AD76" s="1338"/>
      <c r="AE76" s="1339"/>
      <c r="AF76" s="874">
        <v>925</v>
      </c>
      <c r="AG76" s="922"/>
      <c r="AH76" s="196" t="s">
        <v>360</v>
      </c>
    </row>
    <row r="77" spans="2:34" ht="27" customHeight="1" x14ac:dyDescent="0.3">
      <c r="B77" s="1356"/>
      <c r="C77" s="1364"/>
      <c r="D77" s="829">
        <v>70</v>
      </c>
      <c r="E77" s="1271" t="s">
        <v>559</v>
      </c>
      <c r="F77" s="1272"/>
      <c r="G77" s="1272"/>
      <c r="H77" s="1272"/>
      <c r="I77" s="1272"/>
      <c r="J77" s="1272"/>
      <c r="K77" s="1272"/>
      <c r="L77" s="1272"/>
      <c r="M77" s="1272"/>
      <c r="N77" s="1272"/>
      <c r="O77" s="1272"/>
      <c r="P77" s="1272"/>
      <c r="Q77" s="1272"/>
      <c r="R77" s="1272"/>
      <c r="S77" s="1272"/>
      <c r="T77" s="1272"/>
      <c r="U77" s="1272"/>
      <c r="V77" s="1272"/>
      <c r="W77" s="1272"/>
      <c r="X77" s="1272"/>
      <c r="Y77" s="1272"/>
      <c r="Z77" s="1272"/>
      <c r="AA77" s="1272"/>
      <c r="AB77" s="1272"/>
      <c r="AC77" s="1272"/>
      <c r="AD77" s="1272"/>
      <c r="AE77" s="1273"/>
      <c r="AF77" s="874">
        <v>1048</v>
      </c>
      <c r="AG77" s="922"/>
      <c r="AH77" s="924" t="s">
        <v>360</v>
      </c>
    </row>
    <row r="78" spans="2:34" ht="46.2" customHeight="1" x14ac:dyDescent="0.3">
      <c r="B78" s="1356"/>
      <c r="C78" s="1364"/>
      <c r="D78" s="829">
        <v>71</v>
      </c>
      <c r="E78" s="1271" t="s">
        <v>560</v>
      </c>
      <c r="F78" s="1272"/>
      <c r="G78" s="1272"/>
      <c r="H78" s="1272"/>
      <c r="I78" s="1272"/>
      <c r="J78" s="1272"/>
      <c r="K78" s="1272"/>
      <c r="L78" s="1272"/>
      <c r="M78" s="1272"/>
      <c r="N78" s="1272"/>
      <c r="O78" s="1273"/>
      <c r="P78" s="874">
        <v>1051</v>
      </c>
      <c r="Q78" s="1325"/>
      <c r="R78" s="1326"/>
      <c r="S78" s="1326"/>
      <c r="T78" s="1326"/>
      <c r="U78" s="1327"/>
      <c r="V78" s="1271" t="s">
        <v>561</v>
      </c>
      <c r="W78" s="1272"/>
      <c r="X78" s="1272"/>
      <c r="Y78" s="1273"/>
      <c r="Z78" s="874">
        <v>1052</v>
      </c>
      <c r="AA78" s="1325"/>
      <c r="AB78" s="1326"/>
      <c r="AC78" s="1326"/>
      <c r="AD78" s="1326"/>
      <c r="AE78" s="1327"/>
      <c r="AF78" s="874">
        <v>1053</v>
      </c>
      <c r="AG78" s="922"/>
      <c r="AH78" s="196" t="s">
        <v>360</v>
      </c>
    </row>
    <row r="79" spans="2:34" ht="27" customHeight="1" x14ac:dyDescent="0.3">
      <c r="B79" s="1356"/>
      <c r="C79" s="1364"/>
      <c r="D79" s="829">
        <v>72</v>
      </c>
      <c r="E79" s="1271" t="s">
        <v>562</v>
      </c>
      <c r="F79" s="1272"/>
      <c r="G79" s="1272"/>
      <c r="H79" s="1272"/>
      <c r="I79" s="1272"/>
      <c r="J79" s="1272"/>
      <c r="K79" s="1272"/>
      <c r="L79" s="1272"/>
      <c r="M79" s="1272"/>
      <c r="N79" s="1272"/>
      <c r="O79" s="1273"/>
      <c r="P79" s="874">
        <v>21</v>
      </c>
      <c r="Q79" s="1325"/>
      <c r="R79" s="1326"/>
      <c r="S79" s="1326"/>
      <c r="T79" s="1326"/>
      <c r="U79" s="1327"/>
      <c r="V79" s="1271" t="s">
        <v>563</v>
      </c>
      <c r="W79" s="1272"/>
      <c r="X79" s="1272"/>
      <c r="Y79" s="1273"/>
      <c r="Z79" s="874">
        <v>43</v>
      </c>
      <c r="AA79" s="1325"/>
      <c r="AB79" s="1326"/>
      <c r="AC79" s="1326"/>
      <c r="AD79" s="1326"/>
      <c r="AE79" s="1327"/>
      <c r="AF79" s="874">
        <v>756</v>
      </c>
      <c r="AG79" s="922"/>
      <c r="AH79" s="196" t="s">
        <v>360</v>
      </c>
    </row>
    <row r="80" spans="2:34" ht="36" customHeight="1" x14ac:dyDescent="0.3">
      <c r="B80" s="1356"/>
      <c r="C80" s="1364"/>
      <c r="D80" s="829">
        <v>73</v>
      </c>
      <c r="E80" s="1271" t="s">
        <v>564</v>
      </c>
      <c r="F80" s="1272"/>
      <c r="G80" s="1272"/>
      <c r="H80" s="1272"/>
      <c r="I80" s="1272"/>
      <c r="J80" s="1272"/>
      <c r="K80" s="1272"/>
      <c r="L80" s="1272"/>
      <c r="M80" s="1272"/>
      <c r="N80" s="1272"/>
      <c r="O80" s="1273"/>
      <c r="P80" s="874">
        <v>767</v>
      </c>
      <c r="Q80" s="1325"/>
      <c r="R80" s="1326"/>
      <c r="S80" s="1326"/>
      <c r="T80" s="1326"/>
      <c r="U80" s="1327"/>
      <c r="V80" s="1248" t="s">
        <v>565</v>
      </c>
      <c r="W80" s="1249"/>
      <c r="X80" s="1249"/>
      <c r="Y80" s="1250"/>
      <c r="Z80" s="874">
        <v>862</v>
      </c>
      <c r="AA80" s="1325"/>
      <c r="AB80" s="1326"/>
      <c r="AC80" s="1326"/>
      <c r="AD80" s="1326"/>
      <c r="AE80" s="1327"/>
      <c r="AF80" s="874">
        <v>863</v>
      </c>
      <c r="AG80" s="922"/>
      <c r="AH80" s="196" t="s">
        <v>360</v>
      </c>
    </row>
    <row r="81" spans="2:37" ht="27" customHeight="1" x14ac:dyDescent="0.3">
      <c r="B81" s="1356"/>
      <c r="C81" s="1328" t="s">
        <v>566</v>
      </c>
      <c r="D81" s="829">
        <v>74</v>
      </c>
      <c r="E81" s="1271" t="s">
        <v>567</v>
      </c>
      <c r="F81" s="1272"/>
      <c r="G81" s="1272"/>
      <c r="H81" s="1272"/>
      <c r="I81" s="1272"/>
      <c r="J81" s="1272"/>
      <c r="K81" s="1272"/>
      <c r="L81" s="1272"/>
      <c r="M81" s="1272"/>
      <c r="N81" s="1272"/>
      <c r="O81" s="1272"/>
      <c r="P81" s="1272"/>
      <c r="Q81" s="1272"/>
      <c r="R81" s="1272"/>
      <c r="S81" s="1272"/>
      <c r="T81" s="1273"/>
      <c r="U81" s="874">
        <v>51</v>
      </c>
      <c r="V81" s="1331"/>
      <c r="W81" s="1332"/>
      <c r="X81" s="1332"/>
      <c r="Y81" s="1333"/>
      <c r="Z81" s="874">
        <v>63</v>
      </c>
      <c r="AA81" s="1325"/>
      <c r="AB81" s="1326"/>
      <c r="AC81" s="1326"/>
      <c r="AD81" s="1326"/>
      <c r="AE81" s="1327"/>
      <c r="AF81" s="874">
        <v>71</v>
      </c>
      <c r="AG81" s="922"/>
      <c r="AH81" s="196" t="s">
        <v>360</v>
      </c>
    </row>
    <row r="82" spans="2:37" ht="27" customHeight="1" x14ac:dyDescent="0.3">
      <c r="B82" s="1356"/>
      <c r="C82" s="1329"/>
      <c r="D82" s="829">
        <v>75</v>
      </c>
      <c r="E82" s="1271" t="s">
        <v>568</v>
      </c>
      <c r="F82" s="1272"/>
      <c r="G82" s="1272"/>
      <c r="H82" s="1272"/>
      <c r="I82" s="1272"/>
      <c r="J82" s="1272"/>
      <c r="K82" s="1272"/>
      <c r="L82" s="1272"/>
      <c r="M82" s="1272"/>
      <c r="N82" s="1272"/>
      <c r="O82" s="1273"/>
      <c r="P82" s="874">
        <v>36</v>
      </c>
      <c r="Q82" s="1325"/>
      <c r="R82" s="1326"/>
      <c r="S82" s="1326"/>
      <c r="T82" s="1326"/>
      <c r="U82" s="1327"/>
      <c r="V82" s="1271" t="s">
        <v>569</v>
      </c>
      <c r="W82" s="1272"/>
      <c r="X82" s="1272"/>
      <c r="Y82" s="1273"/>
      <c r="Z82" s="874">
        <v>848</v>
      </c>
      <c r="AA82" s="1325"/>
      <c r="AB82" s="1326"/>
      <c r="AC82" s="1326"/>
      <c r="AD82" s="1326"/>
      <c r="AE82" s="1327"/>
      <c r="AF82" s="874">
        <v>849</v>
      </c>
      <c r="AG82" s="922"/>
      <c r="AH82" s="925" t="s">
        <v>107</v>
      </c>
    </row>
    <row r="83" spans="2:37" ht="42.6" customHeight="1" x14ac:dyDescent="0.3">
      <c r="B83" s="1356"/>
      <c r="C83" s="1329"/>
      <c r="D83" s="829">
        <v>76</v>
      </c>
      <c r="E83" s="1271" t="s">
        <v>570</v>
      </c>
      <c r="F83" s="1272"/>
      <c r="G83" s="1272"/>
      <c r="H83" s="1272"/>
      <c r="I83" s="1272"/>
      <c r="J83" s="1272"/>
      <c r="K83" s="1272"/>
      <c r="L83" s="1272"/>
      <c r="M83" s="1272"/>
      <c r="N83" s="1272"/>
      <c r="O83" s="1273"/>
      <c r="P83" s="874">
        <v>82</v>
      </c>
      <c r="Q83" s="1325"/>
      <c r="R83" s="1326"/>
      <c r="S83" s="1326"/>
      <c r="T83" s="1326"/>
      <c r="U83" s="1327"/>
      <c r="V83" s="1271" t="s">
        <v>571</v>
      </c>
      <c r="W83" s="1272"/>
      <c r="X83" s="1272"/>
      <c r="Y83" s="1273"/>
      <c r="Z83" s="874">
        <v>1123</v>
      </c>
      <c r="AA83" s="1325"/>
      <c r="AB83" s="1326"/>
      <c r="AC83" s="1326"/>
      <c r="AD83" s="1326"/>
      <c r="AE83" s="1327"/>
      <c r="AF83" s="874">
        <v>1125</v>
      </c>
      <c r="AG83" s="922"/>
      <c r="AH83" s="925" t="s">
        <v>107</v>
      </c>
    </row>
    <row r="84" spans="2:37" ht="34.200000000000003" customHeight="1" x14ac:dyDescent="0.3">
      <c r="B84" s="1356"/>
      <c r="C84" s="1329"/>
      <c r="D84" s="829">
        <v>77</v>
      </c>
      <c r="E84" s="1271" t="s">
        <v>572</v>
      </c>
      <c r="F84" s="1272"/>
      <c r="G84" s="1272"/>
      <c r="H84" s="1272"/>
      <c r="I84" s="1272"/>
      <c r="J84" s="1272"/>
      <c r="K84" s="1272"/>
      <c r="L84" s="1272"/>
      <c r="M84" s="1272"/>
      <c r="N84" s="1272"/>
      <c r="O84" s="1273"/>
      <c r="P84" s="874">
        <v>83</v>
      </c>
      <c r="Q84" s="1325"/>
      <c r="R84" s="1326"/>
      <c r="S84" s="1326"/>
      <c r="T84" s="1326"/>
      <c r="U84" s="1327"/>
      <c r="V84" s="1271" t="s">
        <v>573</v>
      </c>
      <c r="W84" s="1272"/>
      <c r="X84" s="1272"/>
      <c r="Y84" s="1273"/>
      <c r="Z84" s="874">
        <v>173</v>
      </c>
      <c r="AA84" s="1325"/>
      <c r="AB84" s="1326"/>
      <c r="AC84" s="1326"/>
      <c r="AD84" s="1326"/>
      <c r="AE84" s="1327"/>
      <c r="AF84" s="874">
        <v>612</v>
      </c>
      <c r="AG84" s="922"/>
      <c r="AH84" s="925" t="s">
        <v>107</v>
      </c>
    </row>
    <row r="85" spans="2:37" ht="38.4" customHeight="1" x14ac:dyDescent="0.3">
      <c r="B85" s="1356"/>
      <c r="C85" s="1329"/>
      <c r="D85" s="829">
        <v>78</v>
      </c>
      <c r="E85" s="1271" t="s">
        <v>574</v>
      </c>
      <c r="F85" s="1272"/>
      <c r="G85" s="1272"/>
      <c r="H85" s="1272"/>
      <c r="I85" s="1272"/>
      <c r="J85" s="1272"/>
      <c r="K85" s="1272"/>
      <c r="L85" s="1272"/>
      <c r="M85" s="1272"/>
      <c r="N85" s="1272"/>
      <c r="O85" s="1273"/>
      <c r="P85" s="874">
        <v>198</v>
      </c>
      <c r="Q85" s="1325"/>
      <c r="R85" s="1326"/>
      <c r="S85" s="1326"/>
      <c r="T85" s="1326"/>
      <c r="U85" s="1327"/>
      <c r="V85" s="1271" t="s">
        <v>575</v>
      </c>
      <c r="W85" s="1272"/>
      <c r="X85" s="1272"/>
      <c r="Y85" s="1273"/>
      <c r="Z85" s="874">
        <v>54</v>
      </c>
      <c r="AA85" s="1325"/>
      <c r="AB85" s="1326"/>
      <c r="AC85" s="1326"/>
      <c r="AD85" s="1326"/>
      <c r="AE85" s="1327"/>
      <c r="AF85" s="874">
        <v>611</v>
      </c>
      <c r="AG85" s="922"/>
      <c r="AH85" s="925" t="s">
        <v>107</v>
      </c>
    </row>
    <row r="86" spans="2:37" ht="43.8" customHeight="1" x14ac:dyDescent="0.3">
      <c r="B86" s="1356"/>
      <c r="C86" s="1329"/>
      <c r="D86" s="829">
        <v>79</v>
      </c>
      <c r="E86" s="1271" t="s">
        <v>576</v>
      </c>
      <c r="F86" s="1272"/>
      <c r="G86" s="1272"/>
      <c r="H86" s="1272"/>
      <c r="I86" s="1272"/>
      <c r="J86" s="1272"/>
      <c r="K86" s="1272"/>
      <c r="L86" s="1272"/>
      <c r="M86" s="1272"/>
      <c r="N86" s="1272"/>
      <c r="O86" s="1273"/>
      <c r="P86" s="874">
        <v>832</v>
      </c>
      <c r="Q86" s="1325"/>
      <c r="R86" s="1326"/>
      <c r="S86" s="1326"/>
      <c r="T86" s="1326"/>
      <c r="U86" s="1327"/>
      <c r="V86" s="1271" t="s">
        <v>577</v>
      </c>
      <c r="W86" s="1272"/>
      <c r="X86" s="1272"/>
      <c r="Y86" s="1273"/>
      <c r="Z86" s="874">
        <v>833</v>
      </c>
      <c r="AA86" s="1325"/>
      <c r="AB86" s="1326"/>
      <c r="AC86" s="1326"/>
      <c r="AD86" s="1326"/>
      <c r="AE86" s="1327"/>
      <c r="AF86" s="874">
        <v>834</v>
      </c>
      <c r="AG86" s="922"/>
      <c r="AH86" s="925" t="s">
        <v>107</v>
      </c>
    </row>
    <row r="87" spans="2:37" ht="47.4" customHeight="1" x14ac:dyDescent="0.3">
      <c r="B87" s="1356"/>
      <c r="C87" s="1329"/>
      <c r="D87" s="829">
        <v>80</v>
      </c>
      <c r="E87" s="1271" t="s">
        <v>578</v>
      </c>
      <c r="F87" s="1272"/>
      <c r="G87" s="1272"/>
      <c r="H87" s="1272"/>
      <c r="I87" s="1272"/>
      <c r="J87" s="1272"/>
      <c r="K87" s="1272"/>
      <c r="L87" s="1272"/>
      <c r="M87" s="1272"/>
      <c r="N87" s="1272"/>
      <c r="O87" s="1273"/>
      <c r="P87" s="874">
        <v>912</v>
      </c>
      <c r="Q87" s="1325"/>
      <c r="R87" s="1326"/>
      <c r="S87" s="1326"/>
      <c r="T87" s="1326"/>
      <c r="U87" s="1327"/>
      <c r="V87" s="1271" t="s">
        <v>579</v>
      </c>
      <c r="W87" s="1272"/>
      <c r="X87" s="1272"/>
      <c r="Y87" s="1273"/>
      <c r="Z87" s="874">
        <v>167</v>
      </c>
      <c r="AA87" s="1325"/>
      <c r="AB87" s="1326"/>
      <c r="AC87" s="1326"/>
      <c r="AD87" s="1326"/>
      <c r="AE87" s="1327"/>
      <c r="AF87" s="874">
        <v>747</v>
      </c>
      <c r="AG87" s="922"/>
      <c r="AH87" s="925" t="s">
        <v>107</v>
      </c>
    </row>
    <row r="88" spans="2:37" ht="42" customHeight="1" x14ac:dyDescent="0.3">
      <c r="B88" s="1356"/>
      <c r="C88" s="1329"/>
      <c r="D88" s="829">
        <v>81</v>
      </c>
      <c r="E88" s="1271" t="s">
        <v>580</v>
      </c>
      <c r="F88" s="1272"/>
      <c r="G88" s="1272"/>
      <c r="H88" s="1272"/>
      <c r="I88" s="1272"/>
      <c r="J88" s="1272"/>
      <c r="K88" s="1272"/>
      <c r="L88" s="1272"/>
      <c r="M88" s="1272"/>
      <c r="N88" s="1272"/>
      <c r="O88" s="1273"/>
      <c r="P88" s="874">
        <v>119</v>
      </c>
      <c r="Q88" s="1325"/>
      <c r="R88" s="1326"/>
      <c r="S88" s="1326"/>
      <c r="T88" s="1326"/>
      <c r="U88" s="1327"/>
      <c r="V88" s="1271" t="s">
        <v>581</v>
      </c>
      <c r="W88" s="1272"/>
      <c r="X88" s="1272"/>
      <c r="Y88" s="1273"/>
      <c r="Z88" s="874">
        <v>116</v>
      </c>
      <c r="AA88" s="1325"/>
      <c r="AB88" s="1326"/>
      <c r="AC88" s="1326"/>
      <c r="AD88" s="1326"/>
      <c r="AE88" s="1327"/>
      <c r="AF88" s="874">
        <v>757</v>
      </c>
      <c r="AG88" s="922"/>
      <c r="AH88" s="925" t="s">
        <v>107</v>
      </c>
    </row>
    <row r="89" spans="2:37" ht="32.4" customHeight="1" x14ac:dyDescent="0.3">
      <c r="B89" s="1356"/>
      <c r="C89" s="1329"/>
      <c r="D89" s="829">
        <v>82</v>
      </c>
      <c r="E89" s="1271" t="s">
        <v>582</v>
      </c>
      <c r="F89" s="1272"/>
      <c r="G89" s="1272"/>
      <c r="H89" s="1272"/>
      <c r="I89" s="1272"/>
      <c r="J89" s="1272"/>
      <c r="K89" s="1272"/>
      <c r="L89" s="1272"/>
      <c r="M89" s="1272"/>
      <c r="N89" s="1272"/>
      <c r="O89" s="1273"/>
      <c r="P89" s="874">
        <v>58</v>
      </c>
      <c r="Q89" s="1325"/>
      <c r="R89" s="1326"/>
      <c r="S89" s="1326"/>
      <c r="T89" s="1326"/>
      <c r="U89" s="1327"/>
      <c r="V89" s="1271" t="s">
        <v>583</v>
      </c>
      <c r="W89" s="1272"/>
      <c r="X89" s="1272"/>
      <c r="Y89" s="1273"/>
      <c r="Z89" s="874">
        <v>870</v>
      </c>
      <c r="AA89" s="1325"/>
      <c r="AB89" s="1326"/>
      <c r="AC89" s="1326"/>
      <c r="AD89" s="1326"/>
      <c r="AE89" s="1327"/>
      <c r="AF89" s="874">
        <v>871</v>
      </c>
      <c r="AG89" s="922"/>
      <c r="AH89" s="925" t="s">
        <v>107</v>
      </c>
    </row>
    <row r="90" spans="2:37" ht="27" customHeight="1" x14ac:dyDescent="0.3">
      <c r="B90" s="1356"/>
      <c r="C90" s="1329"/>
      <c r="D90" s="829">
        <v>83</v>
      </c>
      <c r="E90" s="1271" t="s">
        <v>584</v>
      </c>
      <c r="F90" s="1272"/>
      <c r="G90" s="1272"/>
      <c r="H90" s="1272"/>
      <c r="I90" s="1272"/>
      <c r="J90" s="1272"/>
      <c r="K90" s="1272"/>
      <c r="L90" s="1272"/>
      <c r="M90" s="1272"/>
      <c r="N90" s="1272"/>
      <c r="O90" s="1272"/>
      <c r="P90" s="1272"/>
      <c r="Q90" s="1272"/>
      <c r="R90" s="1272"/>
      <c r="S90" s="1272"/>
      <c r="T90" s="1272"/>
      <c r="U90" s="1272"/>
      <c r="V90" s="1272"/>
      <c r="W90" s="1272"/>
      <c r="X90" s="1272"/>
      <c r="Y90" s="1272"/>
      <c r="Z90" s="1272"/>
      <c r="AA90" s="1272"/>
      <c r="AB90" s="1272"/>
      <c r="AC90" s="1272"/>
      <c r="AD90" s="1272"/>
      <c r="AE90" s="1273"/>
      <c r="AF90" s="874">
        <v>1645</v>
      </c>
      <c r="AG90" s="922"/>
      <c r="AH90" s="925" t="s">
        <v>107</v>
      </c>
    </row>
    <row r="91" spans="2:37" ht="27" customHeight="1" x14ac:dyDescent="0.3">
      <c r="B91" s="1356"/>
      <c r="C91" s="1329"/>
      <c r="D91" s="829">
        <v>84</v>
      </c>
      <c r="E91" s="1271" t="s">
        <v>585</v>
      </c>
      <c r="F91" s="1272"/>
      <c r="G91" s="1272"/>
      <c r="H91" s="1272"/>
      <c r="I91" s="1272"/>
      <c r="J91" s="1272"/>
      <c r="K91" s="1272"/>
      <c r="L91" s="1272"/>
      <c r="M91" s="1272"/>
      <c r="N91" s="1272"/>
      <c r="O91" s="1273"/>
      <c r="P91" s="874">
        <v>181</v>
      </c>
      <c r="Q91" s="1325"/>
      <c r="R91" s="1326"/>
      <c r="S91" s="1326"/>
      <c r="T91" s="1326"/>
      <c r="U91" s="1327"/>
      <c r="V91" s="1271" t="s">
        <v>586</v>
      </c>
      <c r="W91" s="1272"/>
      <c r="X91" s="1272"/>
      <c r="Y91" s="1273"/>
      <c r="Z91" s="874">
        <v>881</v>
      </c>
      <c r="AA91" s="1325"/>
      <c r="AB91" s="1326"/>
      <c r="AC91" s="1326"/>
      <c r="AD91" s="1326"/>
      <c r="AE91" s="1327"/>
      <c r="AF91" s="874">
        <v>882</v>
      </c>
      <c r="AG91" s="922"/>
      <c r="AH91" s="925" t="s">
        <v>107</v>
      </c>
    </row>
    <row r="92" spans="2:37" s="926" customFormat="1" ht="27" customHeight="1" x14ac:dyDescent="0.3">
      <c r="B92" s="1356"/>
      <c r="C92" s="1330"/>
      <c r="D92" s="829">
        <v>85</v>
      </c>
      <c r="E92" s="1271" t="s">
        <v>587</v>
      </c>
      <c r="F92" s="1272"/>
      <c r="G92" s="1272"/>
      <c r="H92" s="1272"/>
      <c r="I92" s="1272"/>
      <c r="J92" s="1272"/>
      <c r="K92" s="1272"/>
      <c r="L92" s="1272"/>
      <c r="M92" s="1272"/>
      <c r="N92" s="1272"/>
      <c r="O92" s="1272"/>
      <c r="P92" s="874">
        <v>1646</v>
      </c>
      <c r="Q92" s="1325"/>
      <c r="R92" s="1326"/>
      <c r="S92" s="1326"/>
      <c r="T92" s="1326"/>
      <c r="U92" s="1327"/>
      <c r="V92" s="1271" t="s">
        <v>588</v>
      </c>
      <c r="W92" s="1272"/>
      <c r="X92" s="1272"/>
      <c r="Y92" s="1273"/>
      <c r="Z92" s="874">
        <v>1647</v>
      </c>
      <c r="AA92" s="1325"/>
      <c r="AB92" s="1326"/>
      <c r="AC92" s="1326"/>
      <c r="AD92" s="1326"/>
      <c r="AE92" s="1327"/>
      <c r="AF92" s="874">
        <v>1648</v>
      </c>
      <c r="AG92" s="922"/>
      <c r="AH92" s="925" t="s">
        <v>107</v>
      </c>
      <c r="AI92" s="806"/>
      <c r="AJ92" s="742"/>
      <c r="AK92" s="742"/>
    </row>
    <row r="93" spans="2:37" ht="27" customHeight="1" x14ac:dyDescent="0.3">
      <c r="B93" s="1356"/>
      <c r="C93" s="927"/>
      <c r="D93" s="829">
        <v>86</v>
      </c>
      <c r="E93" s="1271" t="s">
        <v>589</v>
      </c>
      <c r="F93" s="1272"/>
      <c r="G93" s="1272"/>
      <c r="H93" s="1272"/>
      <c r="I93" s="1272"/>
      <c r="J93" s="1272"/>
      <c r="K93" s="1272"/>
      <c r="L93" s="1272"/>
      <c r="M93" s="1272"/>
      <c r="N93" s="1272"/>
      <c r="O93" s="1272"/>
      <c r="P93" s="1272"/>
      <c r="Q93" s="1272"/>
      <c r="R93" s="1272"/>
      <c r="S93" s="1272"/>
      <c r="T93" s="1272"/>
      <c r="U93" s="1272"/>
      <c r="V93" s="1272"/>
      <c r="W93" s="1272"/>
      <c r="X93" s="1272"/>
      <c r="Y93" s="1272"/>
      <c r="Z93" s="1272"/>
      <c r="AA93" s="1272"/>
      <c r="AB93" s="1272"/>
      <c r="AC93" s="1272"/>
      <c r="AD93" s="1272"/>
      <c r="AE93" s="1273"/>
      <c r="AF93" s="874">
        <v>1649</v>
      </c>
      <c r="AG93" s="922"/>
      <c r="AH93" s="196" t="s">
        <v>360</v>
      </c>
    </row>
    <row r="94" spans="2:37" ht="27" customHeight="1" x14ac:dyDescent="0.3">
      <c r="B94" s="1356"/>
      <c r="C94" s="927"/>
      <c r="D94" s="829">
        <v>87</v>
      </c>
      <c r="E94" s="1271" t="s">
        <v>590</v>
      </c>
      <c r="F94" s="1272"/>
      <c r="G94" s="1272"/>
      <c r="H94" s="1272"/>
      <c r="I94" s="1272"/>
      <c r="J94" s="1272"/>
      <c r="K94" s="1272"/>
      <c r="L94" s="1272"/>
      <c r="M94" s="1272"/>
      <c r="N94" s="1272"/>
      <c r="O94" s="1272"/>
      <c r="P94" s="1272"/>
      <c r="Q94" s="1272"/>
      <c r="R94" s="1272"/>
      <c r="S94" s="1272"/>
      <c r="T94" s="1272"/>
      <c r="U94" s="1272"/>
      <c r="V94" s="1272"/>
      <c r="W94" s="1272"/>
      <c r="X94" s="1272"/>
      <c r="Y94" s="1272"/>
      <c r="Z94" s="1272"/>
      <c r="AA94" s="1272"/>
      <c r="AB94" s="1272"/>
      <c r="AC94" s="1272"/>
      <c r="AD94" s="1272"/>
      <c r="AE94" s="1273"/>
      <c r="AF94" s="874">
        <v>900</v>
      </c>
      <c r="AG94" s="922"/>
      <c r="AH94" s="196" t="s">
        <v>360</v>
      </c>
    </row>
    <row r="95" spans="2:37" ht="27" customHeight="1" thickBot="1" x14ac:dyDescent="0.35">
      <c r="B95" s="1357"/>
      <c r="C95" s="928"/>
      <c r="D95" s="830">
        <v>88</v>
      </c>
      <c r="E95" s="1295" t="s">
        <v>591</v>
      </c>
      <c r="F95" s="1296"/>
      <c r="G95" s="1296"/>
      <c r="H95" s="1296"/>
      <c r="I95" s="1296"/>
      <c r="J95" s="1296"/>
      <c r="K95" s="1296"/>
      <c r="L95" s="1296"/>
      <c r="M95" s="1296"/>
      <c r="N95" s="1296"/>
      <c r="O95" s="1296"/>
      <c r="P95" s="1296"/>
      <c r="Q95" s="1296"/>
      <c r="R95" s="1296"/>
      <c r="S95" s="1296"/>
      <c r="T95" s="1296"/>
      <c r="U95" s="1296"/>
      <c r="V95" s="1296"/>
      <c r="W95" s="1296"/>
      <c r="X95" s="1296"/>
      <c r="Y95" s="1296"/>
      <c r="Z95" s="1296"/>
      <c r="AA95" s="1296"/>
      <c r="AB95" s="1296"/>
      <c r="AC95" s="1296"/>
      <c r="AD95" s="1296"/>
      <c r="AE95" s="1297"/>
      <c r="AF95" s="900">
        <v>305</v>
      </c>
      <c r="AG95" s="929">
        <f t="shared" ref="AG95" si="0">AG94</f>
        <v>0</v>
      </c>
      <c r="AH95" s="930" t="s">
        <v>369</v>
      </c>
    </row>
    <row r="96" spans="2:37" ht="20.399999999999999" thickBot="1" x14ac:dyDescent="0.35">
      <c r="AF96" s="931"/>
    </row>
    <row r="97" spans="2:34" x14ac:dyDescent="0.3">
      <c r="B97" s="1298" t="s">
        <v>592</v>
      </c>
      <c r="C97" s="1299"/>
      <c r="D97" s="1299"/>
      <c r="E97" s="1299"/>
      <c r="F97" s="1299"/>
      <c r="G97" s="1299"/>
      <c r="H97" s="1299"/>
      <c r="I97" s="1299"/>
      <c r="J97" s="1299"/>
      <c r="K97" s="1299"/>
      <c r="L97" s="1299"/>
      <c r="M97" s="1299"/>
      <c r="N97" s="1299"/>
      <c r="O97" s="1299"/>
      <c r="P97" s="1300"/>
      <c r="Q97" s="932"/>
      <c r="R97" s="1301" t="s">
        <v>593</v>
      </c>
      <c r="S97" s="1302"/>
      <c r="T97" s="1302"/>
      <c r="U97" s="1302"/>
      <c r="V97" s="1302"/>
      <c r="W97" s="1302"/>
      <c r="X97" s="1302"/>
      <c r="Y97" s="1303"/>
      <c r="Z97" s="1304" t="s">
        <v>594</v>
      </c>
      <c r="AA97" s="1302"/>
      <c r="AB97" s="1302"/>
      <c r="AC97" s="1302"/>
      <c r="AD97" s="1302"/>
      <c r="AE97" s="1303"/>
      <c r="AF97" s="1304" t="s">
        <v>595</v>
      </c>
      <c r="AG97" s="1302"/>
      <c r="AH97" s="1317"/>
    </row>
    <row r="98" spans="2:34" ht="20.399999999999999" thickBot="1" x14ac:dyDescent="0.35">
      <c r="B98" s="933" t="s">
        <v>596</v>
      </c>
      <c r="C98" s="934"/>
      <c r="D98" s="935"/>
      <c r="E98" s="934"/>
      <c r="F98" s="934"/>
      <c r="G98" s="934"/>
      <c r="H98" s="934"/>
      <c r="I98" s="934"/>
      <c r="J98" s="934"/>
      <c r="K98" s="934"/>
      <c r="L98" s="1318"/>
      <c r="M98" s="1318"/>
      <c r="N98" s="1318"/>
      <c r="O98" s="1318"/>
      <c r="P98" s="936"/>
      <c r="R98" s="937" t="s">
        <v>597</v>
      </c>
      <c r="S98" s="1319"/>
      <c r="T98" s="1320"/>
      <c r="U98" s="1320"/>
      <c r="V98" s="1320"/>
      <c r="W98" s="1320"/>
      <c r="X98" s="1320"/>
      <c r="Y98" s="1321"/>
      <c r="Z98" s="938" t="s">
        <v>598</v>
      </c>
      <c r="AA98" s="1322"/>
      <c r="AB98" s="1322"/>
      <c r="AC98" s="1322"/>
      <c r="AD98" s="1322"/>
      <c r="AE98" s="1322"/>
      <c r="AF98" s="938" t="s">
        <v>599</v>
      </c>
      <c r="AG98" s="1323"/>
      <c r="AH98" s="1324"/>
    </row>
    <row r="99" spans="2:34" ht="20.399999999999999" thickBot="1" x14ac:dyDescent="0.35">
      <c r="AA99" s="939"/>
      <c r="AB99" s="939"/>
      <c r="AC99" s="939"/>
      <c r="AD99" s="939"/>
      <c r="AE99" s="939"/>
      <c r="AF99" s="939"/>
      <c r="AG99" s="939"/>
    </row>
    <row r="100" spans="2:34" ht="27" customHeight="1" x14ac:dyDescent="0.3">
      <c r="B100" s="1276" t="s">
        <v>600</v>
      </c>
      <c r="C100" s="192">
        <v>89</v>
      </c>
      <c r="D100" s="1279" t="s">
        <v>601</v>
      </c>
      <c r="E100" s="1279"/>
      <c r="F100" s="1279"/>
      <c r="G100" s="1279"/>
      <c r="H100" s="1279"/>
      <c r="I100" s="1279"/>
      <c r="J100" s="1279"/>
      <c r="K100" s="1279"/>
      <c r="L100" s="1279"/>
      <c r="M100" s="1279"/>
      <c r="N100" s="1279"/>
      <c r="O100" s="1279"/>
      <c r="P100" s="192">
        <v>85</v>
      </c>
      <c r="Q100" s="1280"/>
      <c r="R100" s="1280"/>
      <c r="S100" s="1280"/>
      <c r="T100" s="1280"/>
      <c r="U100" s="193" t="s">
        <v>360</v>
      </c>
      <c r="V100" s="1281" t="s">
        <v>602</v>
      </c>
      <c r="W100" s="1282"/>
      <c r="X100" s="1282"/>
      <c r="Y100" s="1283"/>
      <c r="Z100" s="192">
        <v>92</v>
      </c>
      <c r="AA100" s="1290" t="s">
        <v>603</v>
      </c>
      <c r="AB100" s="1290"/>
      <c r="AC100" s="1290"/>
      <c r="AD100" s="1290"/>
      <c r="AE100" s="1290"/>
      <c r="AF100" s="828">
        <v>90</v>
      </c>
      <c r="AG100" s="630"/>
      <c r="AH100" s="194" t="s">
        <v>360</v>
      </c>
    </row>
    <row r="101" spans="2:34" ht="27" customHeight="1" x14ac:dyDescent="0.3">
      <c r="B101" s="1277"/>
      <c r="C101" s="829">
        <v>90</v>
      </c>
      <c r="D101" s="1291" t="s">
        <v>604</v>
      </c>
      <c r="E101" s="1292"/>
      <c r="F101" s="1292"/>
      <c r="G101" s="1292"/>
      <c r="H101" s="1292"/>
      <c r="I101" s="1292"/>
      <c r="J101" s="1292"/>
      <c r="K101" s="1292"/>
      <c r="L101" s="1292"/>
      <c r="M101" s="1292"/>
      <c r="N101" s="1292"/>
      <c r="O101" s="1293"/>
      <c r="P101" s="829">
        <v>86</v>
      </c>
      <c r="Q101" s="1294"/>
      <c r="R101" s="1294"/>
      <c r="S101" s="1294"/>
      <c r="T101" s="1294"/>
      <c r="U101" s="195" t="s">
        <v>107</v>
      </c>
      <c r="V101" s="1284"/>
      <c r="W101" s="1285"/>
      <c r="X101" s="1285"/>
      <c r="Y101" s="1286"/>
      <c r="Z101" s="829">
        <v>93</v>
      </c>
      <c r="AA101" s="1244" t="s">
        <v>605</v>
      </c>
      <c r="AB101" s="1244"/>
      <c r="AC101" s="1244"/>
      <c r="AD101" s="1244"/>
      <c r="AE101" s="1244"/>
      <c r="AF101" s="829">
        <v>39</v>
      </c>
      <c r="AG101" s="631"/>
      <c r="AH101" s="196" t="s">
        <v>360</v>
      </c>
    </row>
    <row r="102" spans="2:34" ht="27" customHeight="1" x14ac:dyDescent="0.3">
      <c r="B102" s="1277"/>
      <c r="C102" s="1245" t="s">
        <v>606</v>
      </c>
      <c r="D102" s="1246"/>
      <c r="E102" s="1246"/>
      <c r="F102" s="1246"/>
      <c r="G102" s="1246"/>
      <c r="H102" s="1246"/>
      <c r="I102" s="1246"/>
      <c r="J102" s="1246"/>
      <c r="K102" s="1246"/>
      <c r="L102" s="1246"/>
      <c r="M102" s="1246"/>
      <c r="N102" s="1246"/>
      <c r="O102" s="1246"/>
      <c r="P102" s="1246"/>
      <c r="Q102" s="1246"/>
      <c r="R102" s="1246"/>
      <c r="S102" s="1246"/>
      <c r="T102" s="1246"/>
      <c r="U102" s="1246"/>
      <c r="V102" s="1287"/>
      <c r="W102" s="1288"/>
      <c r="X102" s="1288"/>
      <c r="Y102" s="1289"/>
      <c r="Z102" s="829">
        <v>94</v>
      </c>
      <c r="AA102" s="1247" t="s">
        <v>607</v>
      </c>
      <c r="AB102" s="1247"/>
      <c r="AC102" s="1247"/>
      <c r="AD102" s="1247"/>
      <c r="AE102" s="1247"/>
      <c r="AF102" s="829">
        <v>91</v>
      </c>
      <c r="AG102" s="940"/>
      <c r="AH102" s="201" t="s">
        <v>369</v>
      </c>
    </row>
    <row r="103" spans="2:34" ht="27" customHeight="1" x14ac:dyDescent="0.3">
      <c r="B103" s="1277"/>
      <c r="C103" s="829">
        <f>+C101+1</f>
        <v>91</v>
      </c>
      <c r="D103" s="1244" t="s">
        <v>608</v>
      </c>
      <c r="E103" s="1244"/>
      <c r="F103" s="1244"/>
      <c r="G103" s="1244"/>
      <c r="H103" s="1244"/>
      <c r="I103" s="1244"/>
      <c r="J103" s="1244"/>
      <c r="K103" s="1244"/>
      <c r="L103" s="1244"/>
      <c r="M103" s="1244"/>
      <c r="N103" s="1244"/>
      <c r="O103" s="1244"/>
      <c r="P103" s="829">
        <v>87</v>
      </c>
      <c r="Q103" s="1254"/>
      <c r="R103" s="1254"/>
      <c r="S103" s="1254"/>
      <c r="T103" s="1254"/>
      <c r="U103" s="941" t="s">
        <v>369</v>
      </c>
      <c r="V103" s="1255" t="s">
        <v>609</v>
      </c>
      <c r="W103" s="1256"/>
      <c r="X103" s="1256"/>
      <c r="Y103" s="1257"/>
      <c r="Z103" s="200"/>
      <c r="AA103" s="1255"/>
      <c r="AB103" s="1256"/>
      <c r="AC103" s="1256"/>
      <c r="AD103" s="1256"/>
      <c r="AE103" s="1257"/>
      <c r="AF103" s="828"/>
      <c r="AG103" s="631"/>
      <c r="AH103" s="201"/>
    </row>
    <row r="104" spans="2:34" ht="27" customHeight="1" x14ac:dyDescent="0.3">
      <c r="B104" s="1277"/>
      <c r="C104" s="1258" t="s">
        <v>610</v>
      </c>
      <c r="D104" s="1259"/>
      <c r="E104" s="1259"/>
      <c r="F104" s="1259"/>
      <c r="G104" s="1259"/>
      <c r="H104" s="1259"/>
      <c r="I104" s="1259"/>
      <c r="J104" s="1259"/>
      <c r="K104" s="1259"/>
      <c r="L104" s="1259"/>
      <c r="M104" s="1259"/>
      <c r="N104" s="1259"/>
      <c r="O104" s="1259"/>
      <c r="P104" s="1259"/>
      <c r="Q104" s="1259"/>
      <c r="R104" s="1259"/>
      <c r="S104" s="1259"/>
      <c r="T104" s="1259"/>
      <c r="U104" s="1260"/>
      <c r="V104" s="1261" t="s">
        <v>611</v>
      </c>
      <c r="W104" s="1262"/>
      <c r="X104" s="1262"/>
      <c r="Y104" s="1263"/>
      <c r="Z104" s="829">
        <f>+Z102+1</f>
        <v>95</v>
      </c>
      <c r="AA104" s="1270" t="s">
        <v>612</v>
      </c>
      <c r="AB104" s="1270"/>
      <c r="AC104" s="1270"/>
      <c r="AD104" s="1270"/>
      <c r="AE104" s="1270"/>
      <c r="AF104" s="829">
        <v>92</v>
      </c>
      <c r="AG104" s="631"/>
      <c r="AH104" s="196" t="s">
        <v>360</v>
      </c>
    </row>
    <row r="105" spans="2:34" ht="27" customHeight="1" x14ac:dyDescent="0.3">
      <c r="B105" s="1277"/>
      <c r="C105" s="829">
        <v>301</v>
      </c>
      <c r="D105" s="1271" t="s">
        <v>613</v>
      </c>
      <c r="E105" s="1272"/>
      <c r="F105" s="1272"/>
      <c r="G105" s="1272"/>
      <c r="H105" s="1272"/>
      <c r="I105" s="1272"/>
      <c r="J105" s="1272"/>
      <c r="K105" s="1272"/>
      <c r="L105" s="1272"/>
      <c r="M105" s="1272"/>
      <c r="N105" s="1272"/>
      <c r="O105" s="1273"/>
      <c r="P105" s="829">
        <v>306</v>
      </c>
      <c r="Q105" s="1274"/>
      <c r="R105" s="1275"/>
      <c r="S105" s="1275"/>
      <c r="T105" s="1275"/>
      <c r="U105" s="1275"/>
      <c r="V105" s="1264"/>
      <c r="W105" s="1265"/>
      <c r="X105" s="1265"/>
      <c r="Y105" s="1266"/>
      <c r="Z105" s="829">
        <f>+Z104+1</f>
        <v>96</v>
      </c>
      <c r="AA105" s="1270" t="s">
        <v>614</v>
      </c>
      <c r="AB105" s="1270"/>
      <c r="AC105" s="1270"/>
      <c r="AD105" s="1270"/>
      <c r="AE105" s="1270"/>
      <c r="AF105" s="829">
        <v>93</v>
      </c>
      <c r="AG105" s="631"/>
      <c r="AH105" s="196" t="s">
        <v>360</v>
      </c>
    </row>
    <row r="106" spans="2:34" ht="27" customHeight="1" thickBot="1" x14ac:dyDescent="0.35">
      <c r="B106" s="1277"/>
      <c r="C106" s="1248" t="s">
        <v>615</v>
      </c>
      <c r="D106" s="1249"/>
      <c r="E106" s="1249"/>
      <c r="F106" s="1249"/>
      <c r="G106" s="1249"/>
      <c r="H106" s="1249"/>
      <c r="I106" s="1249"/>
      <c r="J106" s="1249"/>
      <c r="K106" s="1249"/>
      <c r="L106" s="1249"/>
      <c r="M106" s="1249"/>
      <c r="N106" s="1249"/>
      <c r="O106" s="1249"/>
      <c r="P106" s="1249"/>
      <c r="Q106" s="1249"/>
      <c r="R106" s="1249"/>
      <c r="S106" s="1249"/>
      <c r="T106" s="1249"/>
      <c r="U106" s="1250"/>
      <c r="V106" s="1267"/>
      <c r="W106" s="1268"/>
      <c r="X106" s="1268"/>
      <c r="Y106" s="1269"/>
      <c r="Z106" s="830">
        <f>+Z105+1</f>
        <v>97</v>
      </c>
      <c r="AA106" s="1251" t="s">
        <v>616</v>
      </c>
      <c r="AB106" s="1252"/>
      <c r="AC106" s="1252"/>
      <c r="AD106" s="1252"/>
      <c r="AE106" s="1253"/>
      <c r="AF106" s="830">
        <v>94</v>
      </c>
      <c r="AG106" s="940"/>
      <c r="AH106" s="930" t="s">
        <v>369</v>
      </c>
    </row>
    <row r="107" spans="2:34" ht="27" customHeight="1" x14ac:dyDescent="0.3">
      <c r="B107" s="1277"/>
      <c r="C107" s="1305">
        <v>780</v>
      </c>
      <c r="D107" s="1308" t="s">
        <v>617</v>
      </c>
      <c r="E107" s="1308"/>
      <c r="F107" s="1308"/>
      <c r="G107" s="1308"/>
      <c r="H107" s="1308"/>
      <c r="I107" s="1308"/>
      <c r="J107" s="1308"/>
      <c r="K107" s="1308"/>
      <c r="L107" s="1308"/>
      <c r="M107" s="1308"/>
      <c r="N107" s="1308"/>
      <c r="O107" s="1308"/>
      <c r="P107" s="204"/>
      <c r="Q107" s="1310" t="s">
        <v>618</v>
      </c>
      <c r="R107" s="1311"/>
      <c r="S107" s="1311"/>
      <c r="T107" s="1311"/>
      <c r="U107" s="1312"/>
    </row>
    <row r="108" spans="2:34" ht="27" customHeight="1" x14ac:dyDescent="0.3">
      <c r="B108" s="1277"/>
      <c r="C108" s="1306"/>
      <c r="D108" s="1308"/>
      <c r="E108" s="1308"/>
      <c r="F108" s="1308"/>
      <c r="G108" s="1308"/>
      <c r="H108" s="1308"/>
      <c r="I108" s="1308"/>
      <c r="J108" s="1308"/>
      <c r="K108" s="1308"/>
      <c r="L108" s="1308"/>
      <c r="M108" s="1308"/>
      <c r="N108" s="1308"/>
      <c r="O108" s="1308"/>
      <c r="P108" s="204"/>
      <c r="Q108" s="1310" t="s">
        <v>619</v>
      </c>
      <c r="R108" s="1311"/>
      <c r="S108" s="1311"/>
      <c r="T108" s="1311"/>
      <c r="U108" s="1312"/>
      <c r="W108" s="1313" t="s">
        <v>620</v>
      </c>
      <c r="X108" s="1313"/>
      <c r="Y108" s="1313"/>
      <c r="Z108" s="1313"/>
      <c r="AA108" s="1313"/>
      <c r="AB108" s="1313"/>
      <c r="AC108" s="1313"/>
      <c r="AD108" s="1313"/>
      <c r="AE108" s="1313"/>
      <c r="AF108" s="1313"/>
      <c r="AG108" s="1313"/>
    </row>
    <row r="109" spans="2:34" ht="27" customHeight="1" thickBot="1" x14ac:dyDescent="0.35">
      <c r="B109" s="1278"/>
      <c r="C109" s="1307"/>
      <c r="D109" s="1309"/>
      <c r="E109" s="1309"/>
      <c r="F109" s="1309"/>
      <c r="G109" s="1309"/>
      <c r="H109" s="1309"/>
      <c r="I109" s="1309"/>
      <c r="J109" s="1309"/>
      <c r="K109" s="1309"/>
      <c r="L109" s="1309"/>
      <c r="M109" s="1309"/>
      <c r="N109" s="1309"/>
      <c r="O109" s="1309"/>
      <c r="P109" s="205"/>
      <c r="Q109" s="1314" t="s">
        <v>621</v>
      </c>
      <c r="R109" s="1315"/>
      <c r="S109" s="1315"/>
      <c r="T109" s="1315"/>
      <c r="U109" s="1316"/>
      <c r="W109" s="942" t="s">
        <v>622</v>
      </c>
      <c r="X109" s="932"/>
      <c r="Y109" s="932"/>
      <c r="Z109" s="932"/>
      <c r="AA109" s="932"/>
      <c r="AB109" s="932"/>
      <c r="AC109" s="932"/>
      <c r="AD109" s="932"/>
      <c r="AE109" s="932"/>
      <c r="AF109" s="932"/>
      <c r="AG109" s="932"/>
    </row>
  </sheetData>
  <mergeCells count="313">
    <mergeCell ref="B1:E1"/>
    <mergeCell ref="AJ1:AL2"/>
    <mergeCell ref="B4:C6"/>
    <mergeCell ref="D4:S6"/>
    <mergeCell ref="T4:AE4"/>
    <mergeCell ref="AF4:AH6"/>
    <mergeCell ref="T5:Y5"/>
    <mergeCell ref="Z5:AE5"/>
    <mergeCell ref="T6:V6"/>
    <mergeCell ref="W6:Y6"/>
    <mergeCell ref="Z6:AB6"/>
    <mergeCell ref="AC6:AE6"/>
    <mergeCell ref="E11:S11"/>
    <mergeCell ref="U11:V11"/>
    <mergeCell ref="X11:Y11"/>
    <mergeCell ref="AA11:AB11"/>
    <mergeCell ref="AD11:AE11"/>
    <mergeCell ref="U8:V8"/>
    <mergeCell ref="X8:Y8"/>
    <mergeCell ref="AA8:AB8"/>
    <mergeCell ref="AD8:AE8"/>
    <mergeCell ref="E9:S9"/>
    <mergeCell ref="T9:Y9"/>
    <mergeCell ref="Z9:AE9"/>
    <mergeCell ref="E10:S10"/>
    <mergeCell ref="T10:Y10"/>
    <mergeCell ref="Z10:AB10"/>
    <mergeCell ref="AA16:AB16"/>
    <mergeCell ref="B7:B27"/>
    <mergeCell ref="C7:C20"/>
    <mergeCell ref="E7:S7"/>
    <mergeCell ref="U7:V7"/>
    <mergeCell ref="X7:Y7"/>
    <mergeCell ref="AA7:AB7"/>
    <mergeCell ref="D12:D13"/>
    <mergeCell ref="E12:S13"/>
    <mergeCell ref="T12:T13"/>
    <mergeCell ref="E18:AE18"/>
    <mergeCell ref="E19:M19"/>
    <mergeCell ref="O19:S19"/>
    <mergeCell ref="T19:Y19"/>
    <mergeCell ref="AA19:AE19"/>
    <mergeCell ref="E20:M20"/>
    <mergeCell ref="O20:S20"/>
    <mergeCell ref="T20:Y20"/>
    <mergeCell ref="AA20:AE20"/>
    <mergeCell ref="T25:Y25"/>
    <mergeCell ref="AA25:AE25"/>
    <mergeCell ref="AD7:AE7"/>
    <mergeCell ref="E8:S8"/>
    <mergeCell ref="AD10:AE10"/>
    <mergeCell ref="AD16:AE16"/>
    <mergeCell ref="T17:Y17"/>
    <mergeCell ref="AA17:AB17"/>
    <mergeCell ref="AD17:AE17"/>
    <mergeCell ref="AH12:AH13"/>
    <mergeCell ref="E14:S14"/>
    <mergeCell ref="T14:Y14"/>
    <mergeCell ref="Z14:AE14"/>
    <mergeCell ref="E15:S15"/>
    <mergeCell ref="T15:Y15"/>
    <mergeCell ref="Z15:AB15"/>
    <mergeCell ref="AD15:AE15"/>
    <mergeCell ref="Z12:Z13"/>
    <mergeCell ref="AA12:AB13"/>
    <mergeCell ref="AC12:AC13"/>
    <mergeCell ref="AD12:AE13"/>
    <mergeCell ref="AF12:AF13"/>
    <mergeCell ref="AG12:AG13"/>
    <mergeCell ref="U12:V13"/>
    <mergeCell ref="W12:W13"/>
    <mergeCell ref="X12:Y13"/>
    <mergeCell ref="E16:S16"/>
    <mergeCell ref="U16:V16"/>
    <mergeCell ref="X16:Y16"/>
    <mergeCell ref="E26:M26"/>
    <mergeCell ref="O26:S26"/>
    <mergeCell ref="T26:Y26"/>
    <mergeCell ref="AA26:AE26"/>
    <mergeCell ref="C21:C26"/>
    <mergeCell ref="E21:M21"/>
    <mergeCell ref="O21:S21"/>
    <mergeCell ref="T21:Y21"/>
    <mergeCell ref="AA21:AE21"/>
    <mergeCell ref="E22:AE22"/>
    <mergeCell ref="E23:AE23"/>
    <mergeCell ref="E24:AE24"/>
    <mergeCell ref="E25:M25"/>
    <mergeCell ref="O25:S25"/>
    <mergeCell ref="E27:AE27"/>
    <mergeCell ref="B28:B54"/>
    <mergeCell ref="E28:Y28"/>
    <mergeCell ref="AA28:AE28"/>
    <mergeCell ref="E29:Y29"/>
    <mergeCell ref="AA29:AE29"/>
    <mergeCell ref="E30:Y30"/>
    <mergeCell ref="AA30:AE30"/>
    <mergeCell ref="E31:Y31"/>
    <mergeCell ref="AA31:AE31"/>
    <mergeCell ref="E32:Y32"/>
    <mergeCell ref="AA32:AE32"/>
    <mergeCell ref="E33:Y33"/>
    <mergeCell ref="AA33:AE33"/>
    <mergeCell ref="C34:C53"/>
    <mergeCell ref="E34:Y34"/>
    <mergeCell ref="AA34:AE34"/>
    <mergeCell ref="E35:Y35"/>
    <mergeCell ref="AA35:AE35"/>
    <mergeCell ref="E36:Y36"/>
    <mergeCell ref="E40:Y40"/>
    <mergeCell ref="AA40:AE40"/>
    <mergeCell ref="E41:Y41"/>
    <mergeCell ref="AA41:AE41"/>
    <mergeCell ref="E42:Y42"/>
    <mergeCell ref="AA42:AE42"/>
    <mergeCell ref="AA36:AE36"/>
    <mergeCell ref="E37:Y37"/>
    <mergeCell ref="AA37:AE37"/>
    <mergeCell ref="E38:Y38"/>
    <mergeCell ref="AA38:AE38"/>
    <mergeCell ref="E39:Y39"/>
    <mergeCell ref="AA39:AE39"/>
    <mergeCell ref="E46:Y46"/>
    <mergeCell ref="AA46:AE46"/>
    <mergeCell ref="E47:Y47"/>
    <mergeCell ref="AA47:AE47"/>
    <mergeCell ref="E48:Y48"/>
    <mergeCell ref="AA48:AE48"/>
    <mergeCell ref="E43:Y43"/>
    <mergeCell ref="AA43:AE43"/>
    <mergeCell ref="E44:Y44"/>
    <mergeCell ref="AA44:AE44"/>
    <mergeCell ref="E45:Y45"/>
    <mergeCell ref="AA45:AE45"/>
    <mergeCell ref="E52:Y52"/>
    <mergeCell ref="AA52:AE52"/>
    <mergeCell ref="E53:Y53"/>
    <mergeCell ref="AA53:AE53"/>
    <mergeCell ref="E54:Y54"/>
    <mergeCell ref="AA54:AE54"/>
    <mergeCell ref="E49:Y49"/>
    <mergeCell ref="AA49:AE49"/>
    <mergeCell ref="E50:Y50"/>
    <mergeCell ref="AA50:AE50"/>
    <mergeCell ref="E51:Y51"/>
    <mergeCell ref="AA51:AE51"/>
    <mergeCell ref="AA57:AE57"/>
    <mergeCell ref="E58:T58"/>
    <mergeCell ref="V58:Y58"/>
    <mergeCell ref="AA58:AE58"/>
    <mergeCell ref="E59:T59"/>
    <mergeCell ref="V59:Y59"/>
    <mergeCell ref="AA59:AE59"/>
    <mergeCell ref="B55:B95"/>
    <mergeCell ref="E55:T55"/>
    <mergeCell ref="V55:Y55"/>
    <mergeCell ref="AA55:AE55"/>
    <mergeCell ref="C56:C80"/>
    <mergeCell ref="E56:T56"/>
    <mergeCell ref="V56:Y56"/>
    <mergeCell ref="AA56:AE56"/>
    <mergeCell ref="E57:T57"/>
    <mergeCell ref="V57:Y57"/>
    <mergeCell ref="E62:T62"/>
    <mergeCell ref="V62:Y62"/>
    <mergeCell ref="AA62:AE62"/>
    <mergeCell ref="E63:T63"/>
    <mergeCell ref="V63:Y63"/>
    <mergeCell ref="AA63:AE63"/>
    <mergeCell ref="E60:T60"/>
    <mergeCell ref="V60:Y60"/>
    <mergeCell ref="AA60:AE60"/>
    <mergeCell ref="E61:T61"/>
    <mergeCell ref="V61:Y61"/>
    <mergeCell ref="AA61:AE61"/>
    <mergeCell ref="E66:T66"/>
    <mergeCell ref="V66:Y66"/>
    <mergeCell ref="AA66:AE66"/>
    <mergeCell ref="E67:T67"/>
    <mergeCell ref="V67:Y67"/>
    <mergeCell ref="AA67:AE67"/>
    <mergeCell ref="E64:T64"/>
    <mergeCell ref="V64:Y64"/>
    <mergeCell ref="AA64:AE64"/>
    <mergeCell ref="E65:T65"/>
    <mergeCell ref="V65:Y65"/>
    <mergeCell ref="AA65:AE65"/>
    <mergeCell ref="E70:T70"/>
    <mergeCell ref="V70:Y70"/>
    <mergeCell ref="AA70:AE70"/>
    <mergeCell ref="E71:T71"/>
    <mergeCell ref="V71:Y71"/>
    <mergeCell ref="AA71:AE71"/>
    <mergeCell ref="E68:T68"/>
    <mergeCell ref="V68:Y68"/>
    <mergeCell ref="AA68:AE68"/>
    <mergeCell ref="E69:T69"/>
    <mergeCell ref="V69:Y69"/>
    <mergeCell ref="AA69:AE69"/>
    <mergeCell ref="E74:T74"/>
    <mergeCell ref="V74:Y74"/>
    <mergeCell ref="AA74:AE74"/>
    <mergeCell ref="E75:O75"/>
    <mergeCell ref="Q75:U75"/>
    <mergeCell ref="V75:Y75"/>
    <mergeCell ref="AA75:AE75"/>
    <mergeCell ref="E72:T72"/>
    <mergeCell ref="V72:Y72"/>
    <mergeCell ref="AA72:AE72"/>
    <mergeCell ref="E73:T73"/>
    <mergeCell ref="V73:Y73"/>
    <mergeCell ref="AA73:AE73"/>
    <mergeCell ref="E79:O79"/>
    <mergeCell ref="Q79:U79"/>
    <mergeCell ref="V79:Y79"/>
    <mergeCell ref="AA79:AE79"/>
    <mergeCell ref="E80:O80"/>
    <mergeCell ref="Q80:U80"/>
    <mergeCell ref="V80:Y80"/>
    <mergeCell ref="AA80:AE80"/>
    <mergeCell ref="E76:O76"/>
    <mergeCell ref="Q76:U76"/>
    <mergeCell ref="V76:Y76"/>
    <mergeCell ref="AA76:AE76"/>
    <mergeCell ref="E77:AE77"/>
    <mergeCell ref="E78:O78"/>
    <mergeCell ref="Q78:U78"/>
    <mergeCell ref="V78:Y78"/>
    <mergeCell ref="AA78:AE78"/>
    <mergeCell ref="V83:Y83"/>
    <mergeCell ref="AA83:AE83"/>
    <mergeCell ref="E84:O84"/>
    <mergeCell ref="Q84:U84"/>
    <mergeCell ref="V84:Y84"/>
    <mergeCell ref="AA84:AE84"/>
    <mergeCell ref="C81:C92"/>
    <mergeCell ref="E81:T81"/>
    <mergeCell ref="V81:Y81"/>
    <mergeCell ref="AA81:AE81"/>
    <mergeCell ref="E82:O82"/>
    <mergeCell ref="Q82:U82"/>
    <mergeCell ref="V82:Y82"/>
    <mergeCell ref="AA82:AE82"/>
    <mergeCell ref="E83:O83"/>
    <mergeCell ref="Q83:U83"/>
    <mergeCell ref="E87:O87"/>
    <mergeCell ref="Q87:U87"/>
    <mergeCell ref="V87:Y87"/>
    <mergeCell ref="AA87:AE87"/>
    <mergeCell ref="E88:O88"/>
    <mergeCell ref="Q88:U88"/>
    <mergeCell ref="V88:Y88"/>
    <mergeCell ref="AA88:AE88"/>
    <mergeCell ref="E85:O85"/>
    <mergeCell ref="Q85:U85"/>
    <mergeCell ref="V85:Y85"/>
    <mergeCell ref="AA85:AE85"/>
    <mergeCell ref="E86:O86"/>
    <mergeCell ref="Q86:U86"/>
    <mergeCell ref="V86:Y86"/>
    <mergeCell ref="AA86:AE86"/>
    <mergeCell ref="E92:O92"/>
    <mergeCell ref="Q92:U92"/>
    <mergeCell ref="V92:Y92"/>
    <mergeCell ref="AA92:AE92"/>
    <mergeCell ref="E89:O89"/>
    <mergeCell ref="Q89:U89"/>
    <mergeCell ref="V89:Y89"/>
    <mergeCell ref="AA89:AE89"/>
    <mergeCell ref="E90:AE90"/>
    <mergeCell ref="E91:O91"/>
    <mergeCell ref="Q91:U91"/>
    <mergeCell ref="V91:Y91"/>
    <mergeCell ref="AA91:AE91"/>
    <mergeCell ref="B100:B109"/>
    <mergeCell ref="D100:O100"/>
    <mergeCell ref="Q100:T100"/>
    <mergeCell ref="V100:Y102"/>
    <mergeCell ref="AA100:AE100"/>
    <mergeCell ref="D101:O101"/>
    <mergeCell ref="Q101:T101"/>
    <mergeCell ref="E93:AE93"/>
    <mergeCell ref="E94:AE94"/>
    <mergeCell ref="E95:AE95"/>
    <mergeCell ref="B97:P97"/>
    <mergeCell ref="R97:Y97"/>
    <mergeCell ref="Z97:AE97"/>
    <mergeCell ref="C107:C109"/>
    <mergeCell ref="D107:O109"/>
    <mergeCell ref="Q107:U107"/>
    <mergeCell ref="Q108:U108"/>
    <mergeCell ref="W108:AG108"/>
    <mergeCell ref="Q109:U109"/>
    <mergeCell ref="AF97:AH97"/>
    <mergeCell ref="L98:O98"/>
    <mergeCell ref="S98:Y98"/>
    <mergeCell ref="AA98:AE98"/>
    <mergeCell ref="AG98:AH98"/>
    <mergeCell ref="AA101:AE101"/>
    <mergeCell ref="C102:U102"/>
    <mergeCell ref="AA102:AE102"/>
    <mergeCell ref="C106:U106"/>
    <mergeCell ref="AA106:AE106"/>
    <mergeCell ref="D103:O103"/>
    <mergeCell ref="Q103:T103"/>
    <mergeCell ref="V103:Y103"/>
    <mergeCell ref="AA103:AE103"/>
    <mergeCell ref="C104:U104"/>
    <mergeCell ref="V104:Y106"/>
    <mergeCell ref="AA104:AE104"/>
    <mergeCell ref="D105:O105"/>
    <mergeCell ref="Q105:U105"/>
    <mergeCell ref="AA105:AE105"/>
  </mergeCells>
  <printOptions horizontalCentered="1" verticalCentered="1"/>
  <pageMargins left="0.23622047244094491" right="0.23622047244094491" top="0.74803149606299213" bottom="0.74803149606299213" header="0.31496062992125984" footer="0.31496062992125984"/>
  <pageSetup scale="40" fitToHeight="2" orientation="portrait" r:id="rId1"/>
  <headerFooter>
    <oddFooter>&amp;L&amp;"Verdana,Normal"&amp;12&amp;K09-024www.aulatributaria.cl&amp;R&amp;"Verdana,Negrita"&amp;12&amp;K09-024Adaptado por : Carolina Silva Correa</oddFooter>
  </headerFooter>
  <rowBreaks count="1" manualBreakCount="1">
    <brk id="54" min="1" max="37" man="1"/>
  </row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745F3-2814-4E48-A690-1E1EAFFB88B2}">
  <sheetPr>
    <pageSetUpPr fitToPage="1"/>
  </sheetPr>
  <dimension ref="B1:AF37"/>
  <sheetViews>
    <sheetView zoomScale="170" zoomScaleNormal="170" zoomScaleSheetLayoutView="160" workbookViewId="0">
      <selection activeCell="Z1" sqref="Z1:Z1048576"/>
    </sheetView>
  </sheetViews>
  <sheetFormatPr baseColWidth="10" defaultColWidth="11.44140625" defaultRowHeight="15.6" x14ac:dyDescent="0.3"/>
  <cols>
    <col min="1" max="1" width="2.44140625" style="500" customWidth="1"/>
    <col min="2" max="2" width="2.44140625" style="500" hidden="1" customWidth="1"/>
    <col min="3" max="4" width="8.6640625" style="500" hidden="1" customWidth="1"/>
    <col min="5" max="5" width="6.5546875" style="500" hidden="1" customWidth="1"/>
    <col min="6" max="6" width="6.44140625" style="500" hidden="1" customWidth="1"/>
    <col min="7" max="7" width="0" style="500" hidden="1" customWidth="1"/>
    <col min="8" max="8" width="3.33203125" style="500" hidden="1" customWidth="1"/>
    <col min="9" max="10" width="8.6640625" style="500" hidden="1" customWidth="1"/>
    <col min="11" max="11" width="6.5546875" style="500" hidden="1" customWidth="1"/>
    <col min="12" max="12" width="6.44140625" style="500" hidden="1" customWidth="1"/>
    <col min="13" max="13" width="0" style="500" hidden="1" customWidth="1"/>
    <col min="14" max="14" width="3.33203125" style="500" hidden="1" customWidth="1"/>
    <col min="15" max="16" width="8.6640625" style="500" hidden="1" customWidth="1"/>
    <col min="17" max="17" width="7.109375" style="500" hidden="1" customWidth="1"/>
    <col min="18" max="18" width="6.44140625" style="500" hidden="1" customWidth="1"/>
    <col min="19" max="19" width="11.88671875" style="500" hidden="1" customWidth="1"/>
    <col min="20" max="20" width="4.109375" style="500" customWidth="1"/>
    <col min="21" max="21" width="8.109375" style="500" customWidth="1"/>
    <col min="22" max="22" width="18.109375" style="500" customWidth="1"/>
    <col min="23" max="23" width="17.109375" style="500" customWidth="1"/>
    <col min="24" max="24" width="9" style="500" customWidth="1"/>
    <col min="25" max="25" width="15.6640625" style="500" customWidth="1"/>
    <col min="26" max="27" width="11.44140625" style="500"/>
    <col min="28" max="28" width="0" style="500" hidden="1" customWidth="1"/>
    <col min="29" max="29" width="17.5546875" style="500" hidden="1" customWidth="1"/>
    <col min="30" max="30" width="14.44140625" style="500" hidden="1" customWidth="1"/>
    <col min="31" max="31" width="0" style="500" hidden="1" customWidth="1"/>
    <col min="32" max="32" width="15.109375" style="500" hidden="1" customWidth="1"/>
    <col min="33" max="16384" width="11.44140625" style="500"/>
  </cols>
  <sheetData>
    <row r="1" spans="3:32" x14ac:dyDescent="0.3">
      <c r="C1" s="500" t="s">
        <v>731</v>
      </c>
      <c r="E1" s="501">
        <v>45633</v>
      </c>
      <c r="I1" s="500" t="s">
        <v>732</v>
      </c>
      <c r="M1" s="501">
        <v>46972</v>
      </c>
      <c r="S1" s="501"/>
      <c r="U1" s="502" t="s">
        <v>733</v>
      </c>
      <c r="Y1" s="501">
        <v>51029</v>
      </c>
      <c r="AB1" s="500" t="s">
        <v>733</v>
      </c>
      <c r="AF1" s="501">
        <v>49623</v>
      </c>
    </row>
    <row r="2" spans="3:32" x14ac:dyDescent="0.3">
      <c r="C2" s="500" t="s">
        <v>734</v>
      </c>
      <c r="E2" s="503">
        <v>0.02</v>
      </c>
      <c r="I2" s="500" t="s">
        <v>735</v>
      </c>
      <c r="M2" s="501">
        <f>+M1*12</f>
        <v>563664</v>
      </c>
      <c r="S2" s="501"/>
      <c r="U2" s="502" t="s">
        <v>736</v>
      </c>
      <c r="Y2" s="501">
        <f>+Y1*12</f>
        <v>612348</v>
      </c>
      <c r="AB2" s="500" t="s">
        <v>736</v>
      </c>
      <c r="AF2" s="501">
        <f>+AF1*12</f>
        <v>595476</v>
      </c>
    </row>
    <row r="3" spans="3:32" x14ac:dyDescent="0.3">
      <c r="C3" s="502" t="s">
        <v>737</v>
      </c>
      <c r="D3" s="502"/>
      <c r="E3" s="501">
        <f>+E1*E2+E1</f>
        <v>46545.66</v>
      </c>
      <c r="I3" s="502" t="s">
        <v>737</v>
      </c>
      <c r="J3" s="502"/>
      <c r="M3" s="501"/>
      <c r="O3" s="502"/>
      <c r="P3" s="502"/>
      <c r="S3" s="501"/>
      <c r="W3" s="501"/>
      <c r="AB3" s="500" t="s">
        <v>738</v>
      </c>
      <c r="AD3" s="501">
        <v>48353</v>
      </c>
    </row>
    <row r="4" spans="3:32" ht="16.2" thickBot="1" x14ac:dyDescent="0.35">
      <c r="C4" s="502"/>
      <c r="D4" s="502"/>
      <c r="I4" s="502" t="s">
        <v>739</v>
      </c>
      <c r="J4" s="502"/>
      <c r="O4" s="502" t="s">
        <v>948</v>
      </c>
      <c r="P4" s="502"/>
      <c r="U4" s="502" t="s">
        <v>948</v>
      </c>
      <c r="V4" s="502"/>
      <c r="AB4" s="502" t="s">
        <v>739</v>
      </c>
      <c r="AC4" s="502"/>
    </row>
    <row r="5" spans="3:32" ht="16.2" thickBot="1" x14ac:dyDescent="0.35">
      <c r="C5" s="1495" t="s">
        <v>740</v>
      </c>
      <c r="D5" s="1496"/>
      <c r="E5" s="1496"/>
      <c r="F5" s="1496"/>
      <c r="G5" s="1497"/>
      <c r="I5" s="1495" t="s">
        <v>741</v>
      </c>
      <c r="J5" s="1496"/>
      <c r="K5" s="1496"/>
      <c r="L5" s="1496"/>
      <c r="M5" s="1497"/>
      <c r="O5" s="1495" t="s">
        <v>742</v>
      </c>
      <c r="P5" s="1496"/>
      <c r="Q5" s="1496"/>
      <c r="R5" s="1496"/>
      <c r="S5" s="1497"/>
      <c r="U5" s="1495" t="s">
        <v>949</v>
      </c>
      <c r="V5" s="1496"/>
      <c r="W5" s="1496"/>
      <c r="X5" s="1496"/>
      <c r="Y5" s="1497"/>
      <c r="AB5" s="1495" t="s">
        <v>743</v>
      </c>
      <c r="AC5" s="1496"/>
      <c r="AD5" s="1496"/>
      <c r="AE5" s="1496"/>
      <c r="AF5" s="1497"/>
    </row>
    <row r="6" spans="3:32" ht="31.8" thickBot="1" x14ac:dyDescent="0.35">
      <c r="C6" s="504" t="s">
        <v>744</v>
      </c>
      <c r="D6" s="504" t="s">
        <v>745</v>
      </c>
      <c r="E6" s="504" t="s">
        <v>192</v>
      </c>
      <c r="F6" s="504" t="s">
        <v>109</v>
      </c>
      <c r="G6" s="504" t="s">
        <v>746</v>
      </c>
      <c r="I6" s="504" t="s">
        <v>744</v>
      </c>
      <c r="J6" s="504" t="s">
        <v>745</v>
      </c>
      <c r="K6" s="504" t="s">
        <v>192</v>
      </c>
      <c r="L6" s="504" t="s">
        <v>109</v>
      </c>
      <c r="M6" s="504" t="s">
        <v>746</v>
      </c>
      <c r="O6" s="504" t="s">
        <v>744</v>
      </c>
      <c r="P6" s="504" t="s">
        <v>745</v>
      </c>
      <c r="Q6" s="504" t="s">
        <v>192</v>
      </c>
      <c r="R6" s="504" t="s">
        <v>109</v>
      </c>
      <c r="S6" s="504" t="s">
        <v>746</v>
      </c>
      <c r="U6" s="505" t="s">
        <v>744</v>
      </c>
      <c r="V6" s="506" t="s">
        <v>745</v>
      </c>
      <c r="W6" s="506" t="s">
        <v>192</v>
      </c>
      <c r="X6" s="506" t="s">
        <v>109</v>
      </c>
      <c r="Y6" s="506" t="s">
        <v>746</v>
      </c>
      <c r="AB6" s="507" t="s">
        <v>744</v>
      </c>
      <c r="AC6" s="504" t="s">
        <v>745</v>
      </c>
      <c r="AD6" s="504" t="s">
        <v>192</v>
      </c>
      <c r="AE6" s="504" t="s">
        <v>109</v>
      </c>
      <c r="AF6" s="504" t="s">
        <v>746</v>
      </c>
    </row>
    <row r="7" spans="3:32" x14ac:dyDescent="0.3">
      <c r="C7" s="508">
        <v>1</v>
      </c>
      <c r="D7" s="509">
        <v>0</v>
      </c>
      <c r="E7" s="509">
        <v>13.5</v>
      </c>
      <c r="F7" s="510">
        <v>0</v>
      </c>
      <c r="G7" s="511">
        <v>0</v>
      </c>
      <c r="I7" s="508">
        <v>1</v>
      </c>
      <c r="J7" s="509">
        <v>0</v>
      </c>
      <c r="K7" s="509">
        <v>13.5</v>
      </c>
      <c r="L7" s="510">
        <v>0</v>
      </c>
      <c r="M7" s="511">
        <v>0</v>
      </c>
      <c r="O7" s="512">
        <v>1</v>
      </c>
      <c r="P7" s="509">
        <v>0</v>
      </c>
      <c r="Q7" s="509">
        <v>13.5</v>
      </c>
      <c r="R7" s="510">
        <v>0</v>
      </c>
      <c r="S7" s="513">
        <v>0</v>
      </c>
      <c r="U7" s="534">
        <v>1</v>
      </c>
      <c r="V7" s="514">
        <f>ROUND(P7*$Y$2,0)</f>
        <v>0</v>
      </c>
      <c r="W7" s="514">
        <f>ROUND(Q7*$Y$2,0)</f>
        <v>8266698</v>
      </c>
      <c r="X7" s="510">
        <v>0</v>
      </c>
      <c r="Y7" s="515">
        <f>ROUND(S7*$Y$2,0)</f>
        <v>0</v>
      </c>
      <c r="AB7" s="508">
        <v>1</v>
      </c>
      <c r="AC7" s="514">
        <f t="shared" ref="AC7:AD13" si="0">ROUND(J7*$AF$2,0)</f>
        <v>0</v>
      </c>
      <c r="AD7" s="514">
        <f t="shared" si="0"/>
        <v>8038926</v>
      </c>
      <c r="AE7" s="510">
        <v>0</v>
      </c>
      <c r="AF7" s="514">
        <f t="shared" ref="AF7:AF13" si="1">ROUND(M7*$AF$2,0)</f>
        <v>0</v>
      </c>
    </row>
    <row r="8" spans="3:32" x14ac:dyDescent="0.3">
      <c r="C8" s="516">
        <f>+C7+1</f>
        <v>2</v>
      </c>
      <c r="D8" s="517">
        <f>+F7</f>
        <v>0</v>
      </c>
      <c r="E8" s="517">
        <v>30</v>
      </c>
      <c r="F8" s="518">
        <v>0.04</v>
      </c>
      <c r="G8" s="519">
        <v>0.54</v>
      </c>
      <c r="I8" s="516">
        <f t="shared" ref="I8:I13" si="2">+I7+1</f>
        <v>2</v>
      </c>
      <c r="J8" s="517">
        <f t="shared" ref="J8:J13" si="3">+K7</f>
        <v>13.5</v>
      </c>
      <c r="K8" s="517">
        <v>30</v>
      </c>
      <c r="L8" s="518">
        <v>0.04</v>
      </c>
      <c r="M8" s="519">
        <v>0.54</v>
      </c>
      <c r="O8" s="520">
        <f t="shared" ref="O8:O13" si="4">+O7+1</f>
        <v>2</v>
      </c>
      <c r="P8" s="517">
        <f t="shared" ref="P8:P14" si="5">+Q7</f>
        <v>13.5</v>
      </c>
      <c r="Q8" s="517">
        <v>30</v>
      </c>
      <c r="R8" s="518">
        <v>0.04</v>
      </c>
      <c r="S8" s="521">
        <v>0.54</v>
      </c>
      <c r="U8" s="535">
        <f t="shared" ref="U8:U14" si="6">+U7+1</f>
        <v>2</v>
      </c>
      <c r="V8" s="514">
        <f>ROUND(P8*$Y$2,0)+0.01</f>
        <v>8266698.0099999998</v>
      </c>
      <c r="W8" s="514">
        <f t="shared" ref="W8:W14" si="7">ROUND(Q8*$Y$2,0)</f>
        <v>18370440</v>
      </c>
      <c r="X8" s="518">
        <v>0.04</v>
      </c>
      <c r="Y8" s="515">
        <f>ROUND(S8*$Y$2,2)</f>
        <v>330667.92</v>
      </c>
      <c r="AB8" s="522">
        <f t="shared" ref="AB8:AB13" si="8">+AB7+1</f>
        <v>2</v>
      </c>
      <c r="AC8" s="514">
        <f t="shared" si="0"/>
        <v>8038926</v>
      </c>
      <c r="AD8" s="514">
        <f t="shared" si="0"/>
        <v>17864280</v>
      </c>
      <c r="AE8" s="518">
        <v>0.04</v>
      </c>
      <c r="AF8" s="514">
        <f t="shared" si="1"/>
        <v>321557</v>
      </c>
    </row>
    <row r="9" spans="3:32" x14ac:dyDescent="0.3">
      <c r="C9" s="516">
        <f t="shared" ref="C9:C14" si="9">+C8+1</f>
        <v>3</v>
      </c>
      <c r="D9" s="517">
        <f t="shared" ref="D9:D14" si="10">+F8</f>
        <v>0.04</v>
      </c>
      <c r="E9" s="517">
        <v>50</v>
      </c>
      <c r="F9" s="518">
        <v>0.08</v>
      </c>
      <c r="G9" s="519">
        <v>1.74</v>
      </c>
      <c r="I9" s="516">
        <f t="shared" si="2"/>
        <v>3</v>
      </c>
      <c r="J9" s="517">
        <f t="shared" si="3"/>
        <v>30</v>
      </c>
      <c r="K9" s="517">
        <v>50</v>
      </c>
      <c r="L9" s="518">
        <v>0.08</v>
      </c>
      <c r="M9" s="519">
        <v>1.74</v>
      </c>
      <c r="O9" s="520">
        <f t="shared" si="4"/>
        <v>3</v>
      </c>
      <c r="P9" s="517">
        <f t="shared" si="5"/>
        <v>30</v>
      </c>
      <c r="Q9" s="517">
        <v>50</v>
      </c>
      <c r="R9" s="518">
        <v>0.08</v>
      </c>
      <c r="S9" s="521">
        <v>1.74</v>
      </c>
      <c r="U9" s="535">
        <f t="shared" si="6"/>
        <v>3</v>
      </c>
      <c r="V9" s="514">
        <f t="shared" ref="V9:V14" si="11">ROUND(P9*$Y$2,0)+0.01</f>
        <v>18370440.010000002</v>
      </c>
      <c r="W9" s="514">
        <f t="shared" si="7"/>
        <v>30617400</v>
      </c>
      <c r="X9" s="518">
        <v>0.08</v>
      </c>
      <c r="Y9" s="515">
        <f t="shared" ref="Y9:Y14" si="12">ROUND(S9*$Y$2,2)</f>
        <v>1065485.52</v>
      </c>
      <c r="AB9" s="516">
        <f t="shared" si="8"/>
        <v>3</v>
      </c>
      <c r="AC9" s="514">
        <f t="shared" si="0"/>
        <v>17864280</v>
      </c>
      <c r="AD9" s="514">
        <f t="shared" si="0"/>
        <v>29773800</v>
      </c>
      <c r="AE9" s="518">
        <v>0.08</v>
      </c>
      <c r="AF9" s="514">
        <f t="shared" si="1"/>
        <v>1036128</v>
      </c>
    </row>
    <row r="10" spans="3:32" x14ac:dyDescent="0.3">
      <c r="C10" s="516">
        <f t="shared" si="9"/>
        <v>4</v>
      </c>
      <c r="D10" s="517">
        <f t="shared" si="10"/>
        <v>0.08</v>
      </c>
      <c r="E10" s="517">
        <v>70</v>
      </c>
      <c r="F10" s="518">
        <v>0.13500000000000001</v>
      </c>
      <c r="G10" s="519">
        <v>4.49</v>
      </c>
      <c r="I10" s="516">
        <f t="shared" si="2"/>
        <v>4</v>
      </c>
      <c r="J10" s="517">
        <f t="shared" si="3"/>
        <v>50</v>
      </c>
      <c r="K10" s="517">
        <v>70</v>
      </c>
      <c r="L10" s="518">
        <v>0.13500000000000001</v>
      </c>
      <c r="M10" s="519">
        <v>4.49</v>
      </c>
      <c r="O10" s="520">
        <f t="shared" si="4"/>
        <v>4</v>
      </c>
      <c r="P10" s="517">
        <f>+Q9</f>
        <v>50</v>
      </c>
      <c r="Q10" s="517">
        <v>70</v>
      </c>
      <c r="R10" s="518">
        <v>0.13500000000000001</v>
      </c>
      <c r="S10" s="521">
        <v>4.49</v>
      </c>
      <c r="U10" s="535">
        <f t="shared" si="6"/>
        <v>4</v>
      </c>
      <c r="V10" s="514">
        <f t="shared" si="11"/>
        <v>30617400.010000002</v>
      </c>
      <c r="W10" s="514">
        <f t="shared" si="7"/>
        <v>42864360</v>
      </c>
      <c r="X10" s="518">
        <v>0.13500000000000001</v>
      </c>
      <c r="Y10" s="515">
        <f t="shared" si="12"/>
        <v>2749442.52</v>
      </c>
      <c r="AB10" s="516">
        <f t="shared" si="8"/>
        <v>4</v>
      </c>
      <c r="AC10" s="514">
        <f t="shared" si="0"/>
        <v>29773800</v>
      </c>
      <c r="AD10" s="514">
        <f t="shared" si="0"/>
        <v>41683320</v>
      </c>
      <c r="AE10" s="518">
        <v>0.13500000000000001</v>
      </c>
      <c r="AF10" s="514">
        <f t="shared" si="1"/>
        <v>2673687</v>
      </c>
    </row>
    <row r="11" spans="3:32" x14ac:dyDescent="0.3">
      <c r="C11" s="516">
        <f t="shared" si="9"/>
        <v>5</v>
      </c>
      <c r="D11" s="517">
        <f t="shared" si="10"/>
        <v>0.13500000000000001</v>
      </c>
      <c r="E11" s="517">
        <v>90</v>
      </c>
      <c r="F11" s="518">
        <v>0.23</v>
      </c>
      <c r="G11" s="519">
        <v>11.14</v>
      </c>
      <c r="I11" s="516">
        <f t="shared" si="2"/>
        <v>5</v>
      </c>
      <c r="J11" s="517">
        <f t="shared" si="3"/>
        <v>70</v>
      </c>
      <c r="K11" s="517">
        <v>90</v>
      </c>
      <c r="L11" s="518">
        <v>0.23</v>
      </c>
      <c r="M11" s="519">
        <v>11.14</v>
      </c>
      <c r="O11" s="520">
        <f t="shared" si="4"/>
        <v>5</v>
      </c>
      <c r="P11" s="517">
        <f t="shared" si="5"/>
        <v>70</v>
      </c>
      <c r="Q11" s="517">
        <v>90</v>
      </c>
      <c r="R11" s="518">
        <v>0.23</v>
      </c>
      <c r="S11" s="521">
        <v>11.14</v>
      </c>
      <c r="U11" s="535">
        <f t="shared" si="6"/>
        <v>5</v>
      </c>
      <c r="V11" s="514">
        <f t="shared" si="11"/>
        <v>42864360.009999998</v>
      </c>
      <c r="W11" s="514">
        <f t="shared" si="7"/>
        <v>55111320</v>
      </c>
      <c r="X11" s="523">
        <v>0.23</v>
      </c>
      <c r="Y11" s="515">
        <f t="shared" si="12"/>
        <v>6821556.7199999997</v>
      </c>
      <c r="AB11" s="516">
        <f t="shared" si="8"/>
        <v>5</v>
      </c>
      <c r="AC11" s="514">
        <f t="shared" si="0"/>
        <v>41683320</v>
      </c>
      <c r="AD11" s="514">
        <f t="shared" si="0"/>
        <v>53592840</v>
      </c>
      <c r="AE11" s="524">
        <v>0.23</v>
      </c>
      <c r="AF11" s="514">
        <f t="shared" si="1"/>
        <v>6633603</v>
      </c>
    </row>
    <row r="12" spans="3:32" x14ac:dyDescent="0.3">
      <c r="C12" s="516">
        <f t="shared" si="9"/>
        <v>6</v>
      </c>
      <c r="D12" s="517">
        <f t="shared" si="10"/>
        <v>0.23</v>
      </c>
      <c r="E12" s="517">
        <v>120</v>
      </c>
      <c r="F12" s="518">
        <v>0.30399999999999999</v>
      </c>
      <c r="G12" s="519">
        <v>17.8</v>
      </c>
      <c r="I12" s="516">
        <f t="shared" si="2"/>
        <v>6</v>
      </c>
      <c r="J12" s="517">
        <f t="shared" si="3"/>
        <v>90</v>
      </c>
      <c r="K12" s="517">
        <v>120</v>
      </c>
      <c r="L12" s="518">
        <v>0.30399999999999999</v>
      </c>
      <c r="M12" s="519">
        <v>17.8</v>
      </c>
      <c r="O12" s="520">
        <f t="shared" si="4"/>
        <v>6</v>
      </c>
      <c r="P12" s="517">
        <f t="shared" si="5"/>
        <v>90</v>
      </c>
      <c r="Q12" s="517">
        <v>120</v>
      </c>
      <c r="R12" s="518">
        <v>0.30399999999999999</v>
      </c>
      <c r="S12" s="521">
        <v>17.8</v>
      </c>
      <c r="U12" s="535">
        <f t="shared" si="6"/>
        <v>6</v>
      </c>
      <c r="V12" s="514">
        <f t="shared" si="11"/>
        <v>55111320.009999998</v>
      </c>
      <c r="W12" s="514">
        <f t="shared" si="7"/>
        <v>73481760</v>
      </c>
      <c r="X12" s="518">
        <v>0.30399999999999999</v>
      </c>
      <c r="Y12" s="515">
        <f t="shared" si="12"/>
        <v>10899794.4</v>
      </c>
      <c r="AB12" s="516">
        <f t="shared" si="8"/>
        <v>6</v>
      </c>
      <c r="AC12" s="514">
        <f t="shared" si="0"/>
        <v>53592840</v>
      </c>
      <c r="AD12" s="514">
        <f t="shared" si="0"/>
        <v>71457120</v>
      </c>
      <c r="AE12" s="518">
        <v>0.30399999999999999</v>
      </c>
      <c r="AF12" s="514">
        <f t="shared" si="1"/>
        <v>10599473</v>
      </c>
    </row>
    <row r="13" spans="3:32" x14ac:dyDescent="0.3">
      <c r="C13" s="516">
        <f t="shared" si="9"/>
        <v>7</v>
      </c>
      <c r="D13" s="517">
        <f t="shared" si="10"/>
        <v>0.30399999999999999</v>
      </c>
      <c r="E13" s="517">
        <v>150</v>
      </c>
      <c r="F13" s="518">
        <v>0.35499999999999998</v>
      </c>
      <c r="G13" s="519">
        <v>23.92</v>
      </c>
      <c r="I13" s="516">
        <f t="shared" si="2"/>
        <v>7</v>
      </c>
      <c r="J13" s="517">
        <f t="shared" si="3"/>
        <v>120</v>
      </c>
      <c r="K13" s="517"/>
      <c r="L13" s="518">
        <v>0.35</v>
      </c>
      <c r="M13" s="519">
        <v>23.32</v>
      </c>
      <c r="O13" s="520">
        <f t="shared" si="4"/>
        <v>7</v>
      </c>
      <c r="P13" s="517">
        <f t="shared" si="5"/>
        <v>120</v>
      </c>
      <c r="Q13" s="517">
        <v>310</v>
      </c>
      <c r="R13" s="518">
        <v>0.35</v>
      </c>
      <c r="S13" s="521">
        <v>23.32</v>
      </c>
      <c r="U13" s="535">
        <f t="shared" si="6"/>
        <v>7</v>
      </c>
      <c r="V13" s="514">
        <f t="shared" si="11"/>
        <v>73481760.010000005</v>
      </c>
      <c r="W13" s="514">
        <f t="shared" si="7"/>
        <v>189827880</v>
      </c>
      <c r="X13" s="518">
        <v>0.35</v>
      </c>
      <c r="Y13" s="515">
        <f t="shared" si="12"/>
        <v>14279955.359999999</v>
      </c>
      <c r="AB13" s="516">
        <f t="shared" si="8"/>
        <v>7</v>
      </c>
      <c r="AC13" s="514">
        <f t="shared" si="0"/>
        <v>71457120</v>
      </c>
      <c r="AD13" s="514">
        <f t="shared" si="0"/>
        <v>0</v>
      </c>
      <c r="AE13" s="518">
        <v>0.35</v>
      </c>
      <c r="AF13" s="514">
        <f t="shared" si="1"/>
        <v>13886500</v>
      </c>
    </row>
    <row r="14" spans="3:32" ht="16.2" thickBot="1" x14ac:dyDescent="0.35">
      <c r="C14" s="516">
        <f t="shared" si="9"/>
        <v>8</v>
      </c>
      <c r="D14" s="517">
        <f t="shared" si="10"/>
        <v>0.35499999999999998</v>
      </c>
      <c r="E14" s="525"/>
      <c r="F14" s="518">
        <v>0.4</v>
      </c>
      <c r="G14" s="519">
        <v>30.67</v>
      </c>
      <c r="I14" s="516"/>
      <c r="J14" s="517"/>
      <c r="K14" s="525"/>
      <c r="L14" s="518"/>
      <c r="M14" s="519"/>
      <c r="O14" s="526">
        <v>8</v>
      </c>
      <c r="P14" s="527">
        <f t="shared" si="5"/>
        <v>310</v>
      </c>
      <c r="Q14" s="528"/>
      <c r="R14" s="529">
        <v>0.4</v>
      </c>
      <c r="S14" s="530">
        <v>38.82</v>
      </c>
      <c r="U14" s="536">
        <f t="shared" si="6"/>
        <v>8</v>
      </c>
      <c r="V14" s="531">
        <f t="shared" si="11"/>
        <v>189827880.00999999</v>
      </c>
      <c r="W14" s="531">
        <f t="shared" si="7"/>
        <v>0</v>
      </c>
      <c r="X14" s="529">
        <v>0.4</v>
      </c>
      <c r="Y14" s="532">
        <f t="shared" si="12"/>
        <v>23771349.359999999</v>
      </c>
      <c r="AB14" s="516"/>
      <c r="AC14" s="533"/>
      <c r="AD14" s="533"/>
      <c r="AE14" s="518"/>
      <c r="AF14" s="519"/>
    </row>
    <row r="17" s="500" customFormat="1" x14ac:dyDescent="0.3"/>
    <row r="18" s="500" customFormat="1" x14ac:dyDescent="0.3"/>
    <row r="19" s="500" customFormat="1" x14ac:dyDescent="0.3"/>
    <row r="20" s="500" customFormat="1" x14ac:dyDescent="0.3"/>
    <row r="21" s="500" customFormat="1" x14ac:dyDescent="0.3"/>
    <row r="22" s="500" customFormat="1" x14ac:dyDescent="0.3"/>
    <row r="23" s="500" customFormat="1" x14ac:dyDescent="0.3"/>
    <row r="24" s="500" customFormat="1" x14ac:dyDescent="0.3"/>
    <row r="25" s="500" customFormat="1" x14ac:dyDescent="0.3"/>
    <row r="26" s="500" customFormat="1" x14ac:dyDescent="0.3"/>
    <row r="27" s="500" customFormat="1" x14ac:dyDescent="0.3"/>
    <row r="28" s="500" customFormat="1" x14ac:dyDescent="0.3"/>
    <row r="29" s="500" customFormat="1" x14ac:dyDescent="0.3"/>
    <row r="30" s="500" customFormat="1" x14ac:dyDescent="0.3"/>
    <row r="31" s="500" customFormat="1" x14ac:dyDescent="0.3"/>
    <row r="32" s="500" customFormat="1" x14ac:dyDescent="0.3"/>
    <row r="33" s="500" customFormat="1" x14ac:dyDescent="0.3"/>
    <row r="34" s="500" customFormat="1" x14ac:dyDescent="0.3"/>
    <row r="35" s="500" customFormat="1" x14ac:dyDescent="0.3"/>
    <row r="36" s="500" customFormat="1" x14ac:dyDescent="0.3"/>
    <row r="37" s="500" customFormat="1" x14ac:dyDescent="0.3"/>
  </sheetData>
  <mergeCells count="5">
    <mergeCell ref="C5:G5"/>
    <mergeCell ref="I5:M5"/>
    <mergeCell ref="O5:S5"/>
    <mergeCell ref="U5:Y5"/>
    <mergeCell ref="AB5:AF5"/>
  </mergeCells>
  <pageMargins left="0.70866141732283472" right="0.70866141732283472" top="0.74803149606299213" bottom="0.74803149606299213" header="0.31496062992125984" footer="0.31496062992125984"/>
  <pageSetup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BC2F0-B6C4-466D-9AB4-634C1E313BF4}">
  <sheetPr>
    <pageSetUpPr fitToPage="1"/>
  </sheetPr>
  <dimension ref="A1:AN110"/>
  <sheetViews>
    <sheetView showGridLines="0" view="pageBreakPreview" zoomScale="60" zoomScaleNormal="100" workbookViewId="0">
      <pane ySplit="3" topLeftCell="A4" activePane="bottomLeft" state="frozen"/>
      <selection activeCell="B2" sqref="B2:AU14"/>
      <selection pane="bottomLeft" activeCell="AG19" sqref="AG19"/>
    </sheetView>
  </sheetViews>
  <sheetFormatPr baseColWidth="10" defaultColWidth="3.88671875" defaultRowHeight="19.8" x14ac:dyDescent="0.3"/>
  <cols>
    <col min="1" max="1" width="1.88671875" style="114" customWidth="1"/>
    <col min="2" max="2" width="3.88671875" style="79"/>
    <col min="3" max="3" width="5" style="79" bestFit="1" customWidth="1"/>
    <col min="4" max="4" width="3.77734375" style="207" customWidth="1"/>
    <col min="5" max="6" width="3.88671875" style="79"/>
    <col min="7" max="7" width="4.5546875" style="79" customWidth="1"/>
    <col min="8" max="11" width="4.6640625" style="79" customWidth="1"/>
    <col min="12" max="12" width="3.88671875" style="79"/>
    <col min="13" max="13" width="4.6640625" style="79" customWidth="1"/>
    <col min="14" max="14" width="7.5546875" style="79" customWidth="1"/>
    <col min="15" max="15" width="4.6640625" style="79" customWidth="1"/>
    <col min="16" max="16" width="7.109375" style="79" customWidth="1"/>
    <col min="17" max="17" width="3.88671875" style="79"/>
    <col min="18" max="18" width="2.88671875" style="79" bestFit="1" customWidth="1"/>
    <col min="19" max="19" width="10.21875" style="79" customWidth="1"/>
    <col min="20" max="20" width="7" style="79" bestFit="1" customWidth="1"/>
    <col min="21" max="21" width="9.21875" style="79" customWidth="1"/>
    <col min="22" max="22" width="12.21875" style="79" customWidth="1"/>
    <col min="23" max="23" width="7.33203125" style="79" customWidth="1"/>
    <col min="24" max="24" width="6.109375" style="79" customWidth="1"/>
    <col min="25" max="25" width="10.6640625" style="79" customWidth="1"/>
    <col min="26" max="26" width="7.44140625" style="79" customWidth="1"/>
    <col min="27" max="27" width="4.6640625" style="79" bestFit="1" customWidth="1"/>
    <col min="28" max="28" width="13.44140625" style="79" customWidth="1"/>
    <col min="29" max="29" width="7" style="79" bestFit="1" customWidth="1"/>
    <col min="30" max="30" width="4.6640625" style="79" customWidth="1"/>
    <col min="31" max="31" width="12.21875" style="79" customWidth="1"/>
    <col min="32" max="32" width="7" style="79" bestFit="1" customWidth="1"/>
    <col min="33" max="33" width="28.5546875" style="79" customWidth="1"/>
    <col min="34" max="34" width="4.6640625" style="208" customWidth="1"/>
    <col min="35" max="35" width="12.33203125" style="618" customWidth="1"/>
    <col min="36" max="40" width="4.6640625" style="114" customWidth="1"/>
    <col min="41" max="58" width="4.6640625" style="79" customWidth="1"/>
    <col min="59" max="16384" width="3.88671875" style="79"/>
  </cols>
  <sheetData>
    <row r="1" spans="2:38" s="114" customFormat="1" ht="15" customHeight="1" x14ac:dyDescent="0.3">
      <c r="B1" s="1704"/>
      <c r="C1" s="1704"/>
      <c r="D1" s="1704"/>
      <c r="E1" s="1704"/>
      <c r="AH1" s="115"/>
      <c r="AI1" s="618"/>
      <c r="AJ1" s="1705"/>
      <c r="AK1" s="1705"/>
      <c r="AL1" s="1705"/>
    </row>
    <row r="2" spans="2:38" s="114" customFormat="1" x14ac:dyDescent="0.3">
      <c r="B2" s="116"/>
      <c r="C2" s="116"/>
      <c r="D2" s="117"/>
      <c r="E2" s="116"/>
      <c r="Z2" s="118"/>
      <c r="AA2" s="119" t="s">
        <v>467</v>
      </c>
      <c r="AB2" s="118"/>
      <c r="AC2" s="118"/>
      <c r="AD2" s="118"/>
      <c r="AH2" s="115"/>
      <c r="AI2" s="618"/>
      <c r="AJ2" s="1705"/>
      <c r="AK2" s="1705"/>
      <c r="AL2" s="1705"/>
    </row>
    <row r="3" spans="2:38" s="114" customFormat="1" ht="20.399999999999999" thickBot="1" x14ac:dyDescent="0.35">
      <c r="D3" s="120"/>
      <c r="AH3" s="115"/>
      <c r="AI3" s="618"/>
    </row>
    <row r="4" spans="2:38" ht="15" customHeight="1" x14ac:dyDescent="0.3">
      <c r="B4" s="1464"/>
      <c r="C4" s="1465"/>
      <c r="D4" s="1470" t="s">
        <v>468</v>
      </c>
      <c r="E4" s="1471"/>
      <c r="F4" s="1471"/>
      <c r="G4" s="1471"/>
      <c r="H4" s="1471"/>
      <c r="I4" s="1471"/>
      <c r="J4" s="1471"/>
      <c r="K4" s="1471"/>
      <c r="L4" s="1471"/>
      <c r="M4" s="1471"/>
      <c r="N4" s="1471"/>
      <c r="O4" s="1471"/>
      <c r="P4" s="1471"/>
      <c r="Q4" s="1471"/>
      <c r="R4" s="1471"/>
      <c r="S4" s="1471"/>
      <c r="T4" s="1476" t="s">
        <v>469</v>
      </c>
      <c r="U4" s="1477"/>
      <c r="V4" s="1477"/>
      <c r="W4" s="1477"/>
      <c r="X4" s="1477"/>
      <c r="Y4" s="1477"/>
      <c r="Z4" s="1477"/>
      <c r="AA4" s="1477"/>
      <c r="AB4" s="1477"/>
      <c r="AC4" s="1477"/>
      <c r="AD4" s="1477"/>
      <c r="AE4" s="1478"/>
      <c r="AF4" s="1479" t="s">
        <v>470</v>
      </c>
      <c r="AG4" s="1479"/>
      <c r="AH4" s="1480"/>
    </row>
    <row r="5" spans="2:38" x14ac:dyDescent="0.3">
      <c r="B5" s="1466"/>
      <c r="C5" s="1467"/>
      <c r="D5" s="1472"/>
      <c r="E5" s="1473"/>
      <c r="F5" s="1473"/>
      <c r="G5" s="1473"/>
      <c r="H5" s="1473"/>
      <c r="I5" s="1473"/>
      <c r="J5" s="1473"/>
      <c r="K5" s="1473"/>
      <c r="L5" s="1473"/>
      <c r="M5" s="1473"/>
      <c r="N5" s="1473"/>
      <c r="O5" s="1473"/>
      <c r="P5" s="1473"/>
      <c r="Q5" s="1473"/>
      <c r="R5" s="1473"/>
      <c r="S5" s="1473"/>
      <c r="T5" s="1485" t="s">
        <v>471</v>
      </c>
      <c r="U5" s="1486"/>
      <c r="V5" s="1485"/>
      <c r="W5" s="1485"/>
      <c r="X5" s="1485"/>
      <c r="Y5" s="1485"/>
      <c r="Z5" s="1487" t="s">
        <v>472</v>
      </c>
      <c r="AA5" s="1488"/>
      <c r="AB5" s="1488"/>
      <c r="AC5" s="1488"/>
      <c r="AD5" s="1488"/>
      <c r="AE5" s="1489"/>
      <c r="AF5" s="1481"/>
      <c r="AG5" s="1481"/>
      <c r="AH5" s="1482"/>
    </row>
    <row r="6" spans="2:38" ht="25.8" customHeight="1" thickBot="1" x14ac:dyDescent="0.35">
      <c r="B6" s="1468"/>
      <c r="C6" s="1469"/>
      <c r="D6" s="1474"/>
      <c r="E6" s="1475"/>
      <c r="F6" s="1475"/>
      <c r="G6" s="1475"/>
      <c r="H6" s="1475"/>
      <c r="I6" s="1475"/>
      <c r="J6" s="1475"/>
      <c r="K6" s="1475"/>
      <c r="L6" s="1475"/>
      <c r="M6" s="1475"/>
      <c r="N6" s="1475"/>
      <c r="O6" s="1475"/>
      <c r="P6" s="1475"/>
      <c r="Q6" s="1475"/>
      <c r="R6" s="1475"/>
      <c r="S6" s="1475"/>
      <c r="T6" s="1490" t="s">
        <v>473</v>
      </c>
      <c r="U6" s="1491"/>
      <c r="V6" s="1491"/>
      <c r="W6" s="1492" t="s">
        <v>474</v>
      </c>
      <c r="X6" s="1492"/>
      <c r="Y6" s="1492"/>
      <c r="Z6" s="1493" t="s">
        <v>473</v>
      </c>
      <c r="AA6" s="1494"/>
      <c r="AB6" s="1493"/>
      <c r="AC6" s="1493" t="s">
        <v>474</v>
      </c>
      <c r="AD6" s="1493"/>
      <c r="AE6" s="1493"/>
      <c r="AF6" s="1483"/>
      <c r="AG6" s="1483"/>
      <c r="AH6" s="1484"/>
    </row>
    <row r="7" spans="2:38" ht="27" customHeight="1" x14ac:dyDescent="0.3">
      <c r="B7" s="1673" t="s">
        <v>475</v>
      </c>
      <c r="C7" s="1676" t="s">
        <v>476</v>
      </c>
      <c r="D7" s="121">
        <v>1</v>
      </c>
      <c r="E7" s="1678" t="s">
        <v>477</v>
      </c>
      <c r="F7" s="1679"/>
      <c r="G7" s="1679"/>
      <c r="H7" s="1679"/>
      <c r="I7" s="1679"/>
      <c r="J7" s="1679"/>
      <c r="K7" s="1679"/>
      <c r="L7" s="1679"/>
      <c r="M7" s="1679"/>
      <c r="N7" s="1679"/>
      <c r="O7" s="1679"/>
      <c r="P7" s="1679"/>
      <c r="Q7" s="1679"/>
      <c r="R7" s="1679"/>
      <c r="S7" s="1680"/>
      <c r="T7" s="122">
        <v>1592</v>
      </c>
      <c r="U7" s="1681"/>
      <c r="V7" s="1682"/>
      <c r="W7" s="123">
        <v>1024</v>
      </c>
      <c r="X7" s="1681"/>
      <c r="Y7" s="1682"/>
      <c r="Z7" s="122">
        <v>1593</v>
      </c>
      <c r="AA7" s="1681"/>
      <c r="AB7" s="1682"/>
      <c r="AC7" s="123">
        <v>1025</v>
      </c>
      <c r="AD7" s="1613"/>
      <c r="AE7" s="1615"/>
      <c r="AF7" s="122">
        <v>104</v>
      </c>
      <c r="AG7" s="619"/>
      <c r="AH7" s="124" t="s">
        <v>360</v>
      </c>
    </row>
    <row r="8" spans="2:38" ht="27" customHeight="1" x14ac:dyDescent="0.3">
      <c r="B8" s="1674"/>
      <c r="C8" s="1677"/>
      <c r="D8" s="125">
        <v>2</v>
      </c>
      <c r="E8" s="1656" t="s">
        <v>478</v>
      </c>
      <c r="F8" s="1657"/>
      <c r="G8" s="1657"/>
      <c r="H8" s="1657"/>
      <c r="I8" s="1657"/>
      <c r="J8" s="1657"/>
      <c r="K8" s="1657"/>
      <c r="L8" s="1657"/>
      <c r="M8" s="1657"/>
      <c r="N8" s="1657"/>
      <c r="O8" s="1657"/>
      <c r="P8" s="1657"/>
      <c r="Q8" s="1657"/>
      <c r="R8" s="1657"/>
      <c r="S8" s="1658"/>
      <c r="T8" s="126">
        <v>1594</v>
      </c>
      <c r="U8" s="1700"/>
      <c r="V8" s="1701"/>
      <c r="W8" s="127">
        <v>1026</v>
      </c>
      <c r="X8" s="1700"/>
      <c r="Y8" s="1701"/>
      <c r="Z8" s="126">
        <v>1595</v>
      </c>
      <c r="AA8" s="1700"/>
      <c r="AB8" s="1701"/>
      <c r="AC8" s="127">
        <v>1027</v>
      </c>
      <c r="AD8" s="1598"/>
      <c r="AE8" s="1600"/>
      <c r="AF8" s="126">
        <v>105</v>
      </c>
      <c r="AG8" s="620"/>
      <c r="AH8" s="128" t="s">
        <v>360</v>
      </c>
    </row>
    <row r="9" spans="2:38" ht="27" customHeight="1" x14ac:dyDescent="0.3">
      <c r="B9" s="1674"/>
      <c r="C9" s="1677"/>
      <c r="D9" s="125">
        <v>3</v>
      </c>
      <c r="E9" s="1528" t="s">
        <v>479</v>
      </c>
      <c r="F9" s="1529"/>
      <c r="G9" s="1529"/>
      <c r="H9" s="1529"/>
      <c r="I9" s="1529"/>
      <c r="J9" s="1529"/>
      <c r="K9" s="1529"/>
      <c r="L9" s="1529"/>
      <c r="M9" s="1529"/>
      <c r="N9" s="1529"/>
      <c r="O9" s="1529"/>
      <c r="P9" s="1529"/>
      <c r="Q9" s="1529"/>
      <c r="R9" s="1529"/>
      <c r="S9" s="1529"/>
      <c r="T9" s="1651"/>
      <c r="U9" s="1652"/>
      <c r="V9" s="1652"/>
      <c r="W9" s="1652"/>
      <c r="X9" s="1652"/>
      <c r="Y9" s="1653"/>
      <c r="Z9" s="1651"/>
      <c r="AA9" s="1652"/>
      <c r="AB9" s="1652"/>
      <c r="AC9" s="1652"/>
      <c r="AD9" s="1652"/>
      <c r="AE9" s="1653"/>
      <c r="AF9" s="126">
        <v>106</v>
      </c>
      <c r="AG9" s="620"/>
      <c r="AH9" s="128" t="s">
        <v>360</v>
      </c>
    </row>
    <row r="10" spans="2:38" ht="27" customHeight="1" x14ac:dyDescent="0.3">
      <c r="B10" s="1674"/>
      <c r="C10" s="1677"/>
      <c r="D10" s="125">
        <v>4</v>
      </c>
      <c r="E10" s="1656" t="s">
        <v>480</v>
      </c>
      <c r="F10" s="1657"/>
      <c r="G10" s="1657"/>
      <c r="H10" s="1657"/>
      <c r="I10" s="1657"/>
      <c r="J10" s="1657"/>
      <c r="K10" s="1657"/>
      <c r="L10" s="1657"/>
      <c r="M10" s="1657"/>
      <c r="N10" s="1657"/>
      <c r="O10" s="1657"/>
      <c r="P10" s="1657"/>
      <c r="Q10" s="1657"/>
      <c r="R10" s="1657"/>
      <c r="S10" s="1658"/>
      <c r="T10" s="1651"/>
      <c r="U10" s="1652"/>
      <c r="V10" s="1652"/>
      <c r="W10" s="1652"/>
      <c r="X10" s="1652"/>
      <c r="Y10" s="1653"/>
      <c r="Z10" s="1651"/>
      <c r="AA10" s="1652"/>
      <c r="AB10" s="1652"/>
      <c r="AC10" s="127">
        <v>603</v>
      </c>
      <c r="AD10" s="1698"/>
      <c r="AE10" s="1699"/>
      <c r="AF10" s="126">
        <v>108</v>
      </c>
      <c r="AG10" s="620"/>
      <c r="AH10" s="128" t="s">
        <v>360</v>
      </c>
    </row>
    <row r="11" spans="2:38" ht="40.799999999999997" customHeight="1" x14ac:dyDescent="0.3">
      <c r="B11" s="1674"/>
      <c r="C11" s="1677"/>
      <c r="D11" s="125">
        <v>5</v>
      </c>
      <c r="E11" s="1656" t="s">
        <v>481</v>
      </c>
      <c r="F11" s="1657"/>
      <c r="G11" s="1657"/>
      <c r="H11" s="1657"/>
      <c r="I11" s="1657"/>
      <c r="J11" s="1657"/>
      <c r="K11" s="1657"/>
      <c r="L11" s="1657"/>
      <c r="M11" s="1657"/>
      <c r="N11" s="1657"/>
      <c r="O11" s="1657"/>
      <c r="P11" s="1657"/>
      <c r="Q11" s="1657"/>
      <c r="R11" s="1657"/>
      <c r="S11" s="1658"/>
      <c r="T11" s="126">
        <v>1721</v>
      </c>
      <c r="U11" s="1700"/>
      <c r="V11" s="1701"/>
      <c r="W11" s="126">
        <v>1722</v>
      </c>
      <c r="X11" s="1598"/>
      <c r="Y11" s="1600"/>
      <c r="Z11" s="129">
        <v>1596</v>
      </c>
      <c r="AA11" s="1598"/>
      <c r="AB11" s="1600"/>
      <c r="AC11" s="127">
        <v>954</v>
      </c>
      <c r="AD11" s="1702"/>
      <c r="AE11" s="1703"/>
      <c r="AF11" s="126">
        <v>955</v>
      </c>
      <c r="AG11" s="620"/>
      <c r="AH11" s="130" t="s">
        <v>360</v>
      </c>
    </row>
    <row r="12" spans="2:38" ht="27" customHeight="1" x14ac:dyDescent="0.3">
      <c r="B12" s="1674"/>
      <c r="C12" s="1677"/>
      <c r="D12" s="1683">
        <v>6</v>
      </c>
      <c r="E12" s="1685" t="s">
        <v>482</v>
      </c>
      <c r="F12" s="1686"/>
      <c r="G12" s="1686"/>
      <c r="H12" s="1686"/>
      <c r="I12" s="1686"/>
      <c r="J12" s="1686"/>
      <c r="K12" s="1686"/>
      <c r="L12" s="1686"/>
      <c r="M12" s="1686"/>
      <c r="N12" s="1686"/>
      <c r="O12" s="1686"/>
      <c r="P12" s="1686"/>
      <c r="Q12" s="1686"/>
      <c r="R12" s="1686"/>
      <c r="S12" s="1687"/>
      <c r="T12" s="1659">
        <v>1597</v>
      </c>
      <c r="U12" s="1669"/>
      <c r="V12" s="1670"/>
      <c r="W12" s="1659">
        <v>1598</v>
      </c>
      <c r="X12" s="1661"/>
      <c r="Y12" s="1662"/>
      <c r="Z12" s="1659">
        <v>1599</v>
      </c>
      <c r="AA12" s="1661"/>
      <c r="AB12" s="1662"/>
      <c r="AC12" s="1659">
        <v>1631</v>
      </c>
      <c r="AD12" s="1579"/>
      <c r="AE12" s="1581"/>
      <c r="AF12" s="1659">
        <v>1632</v>
      </c>
      <c r="AG12" s="1667"/>
      <c r="AH12" s="1654" t="s">
        <v>360</v>
      </c>
    </row>
    <row r="13" spans="2:38" ht="18" customHeight="1" x14ac:dyDescent="0.3">
      <c r="B13" s="1674"/>
      <c r="C13" s="1677"/>
      <c r="D13" s="1684"/>
      <c r="E13" s="1688"/>
      <c r="F13" s="1689"/>
      <c r="G13" s="1689"/>
      <c r="H13" s="1689"/>
      <c r="I13" s="1689"/>
      <c r="J13" s="1689"/>
      <c r="K13" s="1689"/>
      <c r="L13" s="1689"/>
      <c r="M13" s="1689"/>
      <c r="N13" s="1689"/>
      <c r="O13" s="1689"/>
      <c r="P13" s="1689"/>
      <c r="Q13" s="1689"/>
      <c r="R13" s="1689"/>
      <c r="S13" s="1690"/>
      <c r="T13" s="1660"/>
      <c r="U13" s="1671"/>
      <c r="V13" s="1672"/>
      <c r="W13" s="1660"/>
      <c r="X13" s="1663"/>
      <c r="Y13" s="1664"/>
      <c r="Z13" s="1660"/>
      <c r="AA13" s="1663"/>
      <c r="AB13" s="1664"/>
      <c r="AC13" s="1660"/>
      <c r="AD13" s="1665"/>
      <c r="AE13" s="1666"/>
      <c r="AF13" s="1660"/>
      <c r="AG13" s="1668"/>
      <c r="AH13" s="1655"/>
    </row>
    <row r="14" spans="2:38" ht="27" customHeight="1" x14ac:dyDescent="0.3">
      <c r="B14" s="1674"/>
      <c r="C14" s="1677"/>
      <c r="D14" s="125">
        <v>7</v>
      </c>
      <c r="E14" s="1656" t="s">
        <v>483</v>
      </c>
      <c r="F14" s="1657"/>
      <c r="G14" s="1657"/>
      <c r="H14" s="1657"/>
      <c r="I14" s="1657"/>
      <c r="J14" s="1657"/>
      <c r="K14" s="1657"/>
      <c r="L14" s="1657"/>
      <c r="M14" s="1657"/>
      <c r="N14" s="1657"/>
      <c r="O14" s="1657"/>
      <c r="P14" s="1657"/>
      <c r="Q14" s="1657"/>
      <c r="R14" s="1657"/>
      <c r="S14" s="1658"/>
      <c r="T14" s="1651"/>
      <c r="U14" s="1652"/>
      <c r="V14" s="1652"/>
      <c r="W14" s="1652"/>
      <c r="X14" s="1652"/>
      <c r="Y14" s="1653"/>
      <c r="Z14" s="1651"/>
      <c r="AA14" s="1652"/>
      <c r="AB14" s="1652"/>
      <c r="AC14" s="1652"/>
      <c r="AD14" s="1652"/>
      <c r="AE14" s="1653"/>
      <c r="AF14" s="126">
        <v>110</v>
      </c>
      <c r="AG14" s="620"/>
      <c r="AH14" s="128" t="s">
        <v>360</v>
      </c>
    </row>
    <row r="15" spans="2:38" ht="37.799999999999997" customHeight="1" x14ac:dyDescent="0.3">
      <c r="B15" s="1674"/>
      <c r="C15" s="1677"/>
      <c r="D15" s="125">
        <v>8</v>
      </c>
      <c r="E15" s="1656" t="s">
        <v>484</v>
      </c>
      <c r="F15" s="1657"/>
      <c r="G15" s="1657"/>
      <c r="H15" s="1657"/>
      <c r="I15" s="1657"/>
      <c r="J15" s="1657"/>
      <c r="K15" s="1657"/>
      <c r="L15" s="1657"/>
      <c r="M15" s="1657"/>
      <c r="N15" s="1657"/>
      <c r="O15" s="1657"/>
      <c r="P15" s="1657"/>
      <c r="Q15" s="1657"/>
      <c r="R15" s="1657"/>
      <c r="S15" s="1658"/>
      <c r="T15" s="1651"/>
      <c r="U15" s="1652"/>
      <c r="V15" s="1652"/>
      <c r="W15" s="1652"/>
      <c r="X15" s="1652"/>
      <c r="Y15" s="1653"/>
      <c r="Z15" s="1651"/>
      <c r="AA15" s="1652"/>
      <c r="AB15" s="1652"/>
      <c r="AC15" s="127">
        <v>605</v>
      </c>
      <c r="AD15" s="1598"/>
      <c r="AE15" s="1600"/>
      <c r="AF15" s="126">
        <v>155</v>
      </c>
      <c r="AG15" s="620"/>
      <c r="AH15" s="128" t="s">
        <v>360</v>
      </c>
    </row>
    <row r="16" spans="2:38" ht="27" customHeight="1" x14ac:dyDescent="0.3">
      <c r="B16" s="1674"/>
      <c r="C16" s="1677"/>
      <c r="D16" s="125">
        <v>9</v>
      </c>
      <c r="E16" s="1656" t="s">
        <v>485</v>
      </c>
      <c r="F16" s="1657"/>
      <c r="G16" s="1657"/>
      <c r="H16" s="1657"/>
      <c r="I16" s="1657"/>
      <c r="J16" s="1657"/>
      <c r="K16" s="1657"/>
      <c r="L16" s="1657"/>
      <c r="M16" s="1657"/>
      <c r="N16" s="1657"/>
      <c r="O16" s="1657"/>
      <c r="P16" s="1657"/>
      <c r="Q16" s="1657"/>
      <c r="R16" s="1657"/>
      <c r="S16" s="1658"/>
      <c r="T16" s="127">
        <v>1633</v>
      </c>
      <c r="U16" s="1598"/>
      <c r="V16" s="1600"/>
      <c r="W16" s="127">
        <v>1105</v>
      </c>
      <c r="X16" s="1598"/>
      <c r="Y16" s="1600"/>
      <c r="Z16" s="127">
        <v>1634</v>
      </c>
      <c r="AA16" s="1598"/>
      <c r="AB16" s="1600"/>
      <c r="AC16" s="131">
        <v>606</v>
      </c>
      <c r="AD16" s="1598"/>
      <c r="AE16" s="1600"/>
      <c r="AF16" s="126">
        <v>152</v>
      </c>
      <c r="AG16" s="620"/>
      <c r="AH16" s="128" t="s">
        <v>360</v>
      </c>
    </row>
    <row r="17" spans="2:34" ht="27" customHeight="1" x14ac:dyDescent="0.3">
      <c r="B17" s="1674"/>
      <c r="C17" s="1677"/>
      <c r="D17" s="125">
        <v>10</v>
      </c>
      <c r="E17" s="132" t="s">
        <v>486</v>
      </c>
      <c r="F17" s="133"/>
      <c r="G17" s="133"/>
      <c r="H17" s="133"/>
      <c r="I17" s="133"/>
      <c r="J17" s="133"/>
      <c r="K17" s="133"/>
      <c r="L17" s="133"/>
      <c r="M17" s="133"/>
      <c r="N17" s="133"/>
      <c r="O17" s="133"/>
      <c r="P17" s="133"/>
      <c r="Q17" s="133"/>
      <c r="R17" s="133"/>
      <c r="S17" s="133"/>
      <c r="T17" s="1651"/>
      <c r="U17" s="1652"/>
      <c r="V17" s="1652"/>
      <c r="W17" s="1652"/>
      <c r="X17" s="1652"/>
      <c r="Y17" s="1653"/>
      <c r="Z17" s="127">
        <v>1635</v>
      </c>
      <c r="AA17" s="1598"/>
      <c r="AB17" s="1600"/>
      <c r="AC17" s="127">
        <v>1031</v>
      </c>
      <c r="AD17" s="1598"/>
      <c r="AE17" s="1600"/>
      <c r="AF17" s="126">
        <v>1032</v>
      </c>
      <c r="AG17" s="620"/>
      <c r="AH17" s="128" t="s">
        <v>360</v>
      </c>
    </row>
    <row r="18" spans="2:34" ht="27" customHeight="1" x14ac:dyDescent="0.3">
      <c r="B18" s="1674"/>
      <c r="C18" s="1677"/>
      <c r="D18" s="125">
        <v>11</v>
      </c>
      <c r="E18" s="1574" t="s">
        <v>487</v>
      </c>
      <c r="F18" s="1575"/>
      <c r="G18" s="1575"/>
      <c r="H18" s="1575"/>
      <c r="I18" s="1575"/>
      <c r="J18" s="1575"/>
      <c r="K18" s="1575"/>
      <c r="L18" s="1575"/>
      <c r="M18" s="1575"/>
      <c r="N18" s="1575"/>
      <c r="O18" s="1575"/>
      <c r="P18" s="1575"/>
      <c r="Q18" s="1575"/>
      <c r="R18" s="1575"/>
      <c r="S18" s="1575"/>
      <c r="T18" s="1575"/>
      <c r="U18" s="1575"/>
      <c r="V18" s="1575"/>
      <c r="W18" s="1575"/>
      <c r="X18" s="1575"/>
      <c r="Y18" s="1575"/>
      <c r="Z18" s="1575"/>
      <c r="AA18" s="1575"/>
      <c r="AB18" s="1575"/>
      <c r="AC18" s="1575"/>
      <c r="AD18" s="1575"/>
      <c r="AE18" s="1576"/>
      <c r="AF18" s="126">
        <v>1104</v>
      </c>
      <c r="AG18" s="621"/>
      <c r="AH18" s="128" t="s">
        <v>360</v>
      </c>
    </row>
    <row r="19" spans="2:34" ht="34.799999999999997" customHeight="1" x14ac:dyDescent="0.3">
      <c r="B19" s="1674"/>
      <c r="C19" s="1677"/>
      <c r="D19" s="125">
        <v>12</v>
      </c>
      <c r="E19" s="1528" t="s">
        <v>488</v>
      </c>
      <c r="F19" s="1529"/>
      <c r="G19" s="1529"/>
      <c r="H19" s="1529"/>
      <c r="I19" s="1529"/>
      <c r="J19" s="1529"/>
      <c r="K19" s="1529"/>
      <c r="L19" s="1529"/>
      <c r="M19" s="1530"/>
      <c r="N19" s="134">
        <v>1098</v>
      </c>
      <c r="O19" s="1650"/>
      <c r="P19" s="1650"/>
      <c r="Q19" s="1650"/>
      <c r="R19" s="1650"/>
      <c r="S19" s="1650"/>
      <c r="T19" s="1528" t="s">
        <v>489</v>
      </c>
      <c r="U19" s="1529"/>
      <c r="V19" s="1529"/>
      <c r="W19" s="1529"/>
      <c r="X19" s="1529"/>
      <c r="Y19" s="1530"/>
      <c r="Z19" s="135">
        <v>1030</v>
      </c>
      <c r="AA19" s="1550"/>
      <c r="AB19" s="1551"/>
      <c r="AC19" s="1551"/>
      <c r="AD19" s="1551"/>
      <c r="AE19" s="1552"/>
      <c r="AF19" s="127">
        <v>161</v>
      </c>
      <c r="AG19" s="621"/>
      <c r="AH19" s="128" t="s">
        <v>360</v>
      </c>
    </row>
    <row r="20" spans="2:34" ht="32.4" customHeight="1" thickBot="1" x14ac:dyDescent="0.35">
      <c r="B20" s="1674"/>
      <c r="C20" s="1677"/>
      <c r="D20" s="136">
        <v>13</v>
      </c>
      <c r="E20" s="1685" t="s">
        <v>490</v>
      </c>
      <c r="F20" s="1686"/>
      <c r="G20" s="1686"/>
      <c r="H20" s="1686"/>
      <c r="I20" s="1686"/>
      <c r="J20" s="1686"/>
      <c r="K20" s="1686"/>
      <c r="L20" s="1686"/>
      <c r="M20" s="1687"/>
      <c r="N20" s="137">
        <v>159</v>
      </c>
      <c r="O20" s="1691"/>
      <c r="P20" s="1691"/>
      <c r="Q20" s="1691"/>
      <c r="R20" s="1691"/>
      <c r="S20" s="1691"/>
      <c r="T20" s="1685" t="s">
        <v>491</v>
      </c>
      <c r="U20" s="1686"/>
      <c r="V20" s="1686"/>
      <c r="W20" s="1686"/>
      <c r="X20" s="1686"/>
      <c r="Y20" s="1687"/>
      <c r="Z20" s="131">
        <v>748</v>
      </c>
      <c r="AA20" s="1692"/>
      <c r="AB20" s="1693"/>
      <c r="AC20" s="1693"/>
      <c r="AD20" s="1693"/>
      <c r="AE20" s="1694"/>
      <c r="AF20" s="131">
        <v>749</v>
      </c>
      <c r="AG20" s="622"/>
      <c r="AH20" s="138" t="s">
        <v>360</v>
      </c>
    </row>
    <row r="21" spans="2:34" ht="27" customHeight="1" thickBot="1" x14ac:dyDescent="0.35">
      <c r="B21" s="1674"/>
      <c r="C21" s="1630" t="s">
        <v>492</v>
      </c>
      <c r="D21" s="121">
        <v>14</v>
      </c>
      <c r="E21" s="1634" t="s">
        <v>493</v>
      </c>
      <c r="F21" s="1635"/>
      <c r="G21" s="1635"/>
      <c r="H21" s="1635"/>
      <c r="I21" s="1635"/>
      <c r="J21" s="1635"/>
      <c r="K21" s="1635"/>
      <c r="L21" s="1635"/>
      <c r="M21" s="1636"/>
      <c r="N21" s="139">
        <v>166</v>
      </c>
      <c r="O21" s="1637"/>
      <c r="P21" s="1637"/>
      <c r="Q21" s="1637"/>
      <c r="R21" s="1637"/>
      <c r="S21" s="1637"/>
      <c r="T21" s="1634" t="s">
        <v>494</v>
      </c>
      <c r="U21" s="1635"/>
      <c r="V21" s="1635"/>
      <c r="W21" s="1635"/>
      <c r="X21" s="1635"/>
      <c r="Y21" s="1636"/>
      <c r="Z21" s="123">
        <v>907</v>
      </c>
      <c r="AA21" s="1638"/>
      <c r="AB21" s="1639"/>
      <c r="AC21" s="1639"/>
      <c r="AD21" s="1639"/>
      <c r="AE21" s="1640"/>
      <c r="AF21" s="123">
        <v>764</v>
      </c>
      <c r="AG21" s="623"/>
      <c r="AH21" s="140" t="s">
        <v>107</v>
      </c>
    </row>
    <row r="22" spans="2:34" ht="27" customHeight="1" thickBot="1" x14ac:dyDescent="0.35">
      <c r="B22" s="1674"/>
      <c r="C22" s="1631"/>
      <c r="D22" s="136">
        <v>15</v>
      </c>
      <c r="E22" s="1641" t="s">
        <v>495</v>
      </c>
      <c r="F22" s="1642"/>
      <c r="G22" s="1642"/>
      <c r="H22" s="1642"/>
      <c r="I22" s="1642"/>
      <c r="J22" s="1642"/>
      <c r="K22" s="1642"/>
      <c r="L22" s="1642"/>
      <c r="M22" s="1642"/>
      <c r="N22" s="1642"/>
      <c r="O22" s="1642"/>
      <c r="P22" s="1642"/>
      <c r="Q22" s="1642"/>
      <c r="R22" s="1642"/>
      <c r="S22" s="1642"/>
      <c r="T22" s="1642"/>
      <c r="U22" s="1642"/>
      <c r="V22" s="1642"/>
      <c r="W22" s="1642"/>
      <c r="X22" s="1642"/>
      <c r="Y22" s="1642"/>
      <c r="Z22" s="1642"/>
      <c r="AA22" s="1642"/>
      <c r="AB22" s="1642"/>
      <c r="AC22" s="1642"/>
      <c r="AD22" s="1642"/>
      <c r="AE22" s="1643"/>
      <c r="AF22" s="131">
        <v>169</v>
      </c>
      <c r="AG22" s="624"/>
      <c r="AH22" s="141" t="s">
        <v>107</v>
      </c>
    </row>
    <row r="23" spans="2:34" ht="27" customHeight="1" thickBot="1" x14ac:dyDescent="0.35">
      <c r="B23" s="1674"/>
      <c r="C23" s="1632"/>
      <c r="D23" s="142">
        <v>16</v>
      </c>
      <c r="E23" s="1644" t="s">
        <v>496</v>
      </c>
      <c r="F23" s="1645"/>
      <c r="G23" s="1645"/>
      <c r="H23" s="1645"/>
      <c r="I23" s="1645"/>
      <c r="J23" s="1645"/>
      <c r="K23" s="1645"/>
      <c r="L23" s="1645"/>
      <c r="M23" s="1645"/>
      <c r="N23" s="1645"/>
      <c r="O23" s="1645"/>
      <c r="P23" s="1645"/>
      <c r="Q23" s="1645"/>
      <c r="R23" s="1645"/>
      <c r="S23" s="1645"/>
      <c r="T23" s="1645"/>
      <c r="U23" s="1645"/>
      <c r="V23" s="1645"/>
      <c r="W23" s="1645"/>
      <c r="X23" s="1645"/>
      <c r="Y23" s="1645"/>
      <c r="Z23" s="1645"/>
      <c r="AA23" s="1645"/>
      <c r="AB23" s="1645"/>
      <c r="AC23" s="1645"/>
      <c r="AD23" s="1645"/>
      <c r="AE23" s="1646"/>
      <c r="AF23" s="143">
        <v>158</v>
      </c>
      <c r="AG23" s="625"/>
      <c r="AH23" s="144" t="s">
        <v>369</v>
      </c>
    </row>
    <row r="24" spans="2:34" ht="27" customHeight="1" x14ac:dyDescent="0.3">
      <c r="B24" s="1674"/>
      <c r="C24" s="1631"/>
      <c r="D24" s="145">
        <v>17</v>
      </c>
      <c r="E24" s="1647" t="s">
        <v>497</v>
      </c>
      <c r="F24" s="1648"/>
      <c r="G24" s="1648"/>
      <c r="H24" s="1648"/>
      <c r="I24" s="1648"/>
      <c r="J24" s="1648"/>
      <c r="K24" s="1648"/>
      <c r="L24" s="1648"/>
      <c r="M24" s="1648"/>
      <c r="N24" s="1648"/>
      <c r="O24" s="1648"/>
      <c r="P24" s="1648"/>
      <c r="Q24" s="1648"/>
      <c r="R24" s="1648"/>
      <c r="S24" s="1648"/>
      <c r="T24" s="1648"/>
      <c r="U24" s="1648"/>
      <c r="V24" s="1648"/>
      <c r="W24" s="1648"/>
      <c r="X24" s="1648"/>
      <c r="Y24" s="1648"/>
      <c r="Z24" s="1648"/>
      <c r="AA24" s="1648"/>
      <c r="AB24" s="1648"/>
      <c r="AC24" s="1648"/>
      <c r="AD24" s="1648"/>
      <c r="AE24" s="1649"/>
      <c r="AF24" s="135">
        <v>111</v>
      </c>
      <c r="AG24" s="626"/>
      <c r="AH24" s="146" t="s">
        <v>107</v>
      </c>
    </row>
    <row r="25" spans="2:34" ht="40.799999999999997" customHeight="1" x14ac:dyDescent="0.3">
      <c r="B25" s="1674"/>
      <c r="C25" s="1631"/>
      <c r="D25" s="125">
        <v>18</v>
      </c>
      <c r="E25" s="1528" t="s">
        <v>498</v>
      </c>
      <c r="F25" s="1529"/>
      <c r="G25" s="1529"/>
      <c r="H25" s="1529"/>
      <c r="I25" s="1529"/>
      <c r="J25" s="1529"/>
      <c r="K25" s="1529"/>
      <c r="L25" s="1529"/>
      <c r="M25" s="1530"/>
      <c r="N25" s="134">
        <v>750</v>
      </c>
      <c r="O25" s="1650"/>
      <c r="P25" s="1650"/>
      <c r="Q25" s="1650"/>
      <c r="R25" s="1650"/>
      <c r="S25" s="1650"/>
      <c r="T25" s="1528" t="s">
        <v>499</v>
      </c>
      <c r="U25" s="1529"/>
      <c r="V25" s="1529"/>
      <c r="W25" s="1529"/>
      <c r="X25" s="1529"/>
      <c r="Y25" s="1530"/>
      <c r="Z25" s="135">
        <v>740</v>
      </c>
      <c r="AA25" s="1695"/>
      <c r="AB25" s="1696"/>
      <c r="AC25" s="1696"/>
      <c r="AD25" s="1696"/>
      <c r="AE25" s="1697"/>
      <c r="AF25" s="127">
        <v>751</v>
      </c>
      <c r="AG25" s="621"/>
      <c r="AH25" s="147" t="s">
        <v>107</v>
      </c>
    </row>
    <row r="26" spans="2:34" ht="42.6" customHeight="1" thickBot="1" x14ac:dyDescent="0.35">
      <c r="B26" s="1674"/>
      <c r="C26" s="1633"/>
      <c r="D26" s="148">
        <v>19</v>
      </c>
      <c r="E26" s="1621" t="s">
        <v>500</v>
      </c>
      <c r="F26" s="1622"/>
      <c r="G26" s="1622"/>
      <c r="H26" s="1622"/>
      <c r="I26" s="1622"/>
      <c r="J26" s="1622"/>
      <c r="K26" s="1622"/>
      <c r="L26" s="1622"/>
      <c r="M26" s="1623"/>
      <c r="N26" s="149">
        <v>822</v>
      </c>
      <c r="O26" s="1624"/>
      <c r="P26" s="1625"/>
      <c r="Q26" s="1625"/>
      <c r="R26" s="1625"/>
      <c r="S26" s="1626"/>
      <c r="T26" s="1621" t="s">
        <v>501</v>
      </c>
      <c r="U26" s="1622"/>
      <c r="V26" s="1622"/>
      <c r="W26" s="1622"/>
      <c r="X26" s="1622"/>
      <c r="Y26" s="1623"/>
      <c r="Z26" s="149">
        <v>765</v>
      </c>
      <c r="AA26" s="1627"/>
      <c r="AB26" s="1628"/>
      <c r="AC26" s="1628"/>
      <c r="AD26" s="1628"/>
      <c r="AE26" s="1629"/>
      <c r="AF26" s="149">
        <v>766</v>
      </c>
      <c r="AG26" s="627"/>
      <c r="AH26" s="150" t="s">
        <v>107</v>
      </c>
    </row>
    <row r="27" spans="2:34" ht="27" customHeight="1" thickBot="1" x14ac:dyDescent="0.35">
      <c r="B27" s="1675"/>
      <c r="C27" s="151"/>
      <c r="D27" s="152">
        <v>20</v>
      </c>
      <c r="E27" s="1604" t="s">
        <v>502</v>
      </c>
      <c r="F27" s="1605"/>
      <c r="G27" s="1605"/>
      <c r="H27" s="1605"/>
      <c r="I27" s="1605"/>
      <c r="J27" s="1605"/>
      <c r="K27" s="1605"/>
      <c r="L27" s="1605"/>
      <c r="M27" s="1605"/>
      <c r="N27" s="1605"/>
      <c r="O27" s="1605"/>
      <c r="P27" s="1605"/>
      <c r="Q27" s="1605"/>
      <c r="R27" s="1605"/>
      <c r="S27" s="1605"/>
      <c r="T27" s="1605"/>
      <c r="U27" s="1605"/>
      <c r="V27" s="1605"/>
      <c r="W27" s="1605"/>
      <c r="X27" s="1605"/>
      <c r="Y27" s="1605"/>
      <c r="Z27" s="1605"/>
      <c r="AA27" s="1605"/>
      <c r="AB27" s="1605"/>
      <c r="AC27" s="1605"/>
      <c r="AD27" s="1605"/>
      <c r="AE27" s="1606"/>
      <c r="AF27" s="153">
        <v>170</v>
      </c>
      <c r="AG27" s="563"/>
      <c r="AH27" s="154" t="s">
        <v>369</v>
      </c>
    </row>
    <row r="28" spans="2:34" ht="27" customHeight="1" x14ac:dyDescent="0.3">
      <c r="B28" s="1607" t="s">
        <v>503</v>
      </c>
      <c r="C28" s="155"/>
      <c r="D28" s="156">
        <v>21</v>
      </c>
      <c r="E28" s="1610" t="s">
        <v>504</v>
      </c>
      <c r="F28" s="1611"/>
      <c r="G28" s="1611"/>
      <c r="H28" s="1611"/>
      <c r="I28" s="1611"/>
      <c r="J28" s="1611"/>
      <c r="K28" s="1611"/>
      <c r="L28" s="1611"/>
      <c r="M28" s="1611"/>
      <c r="N28" s="1611"/>
      <c r="O28" s="1611"/>
      <c r="P28" s="1611"/>
      <c r="Q28" s="1611"/>
      <c r="R28" s="1611"/>
      <c r="S28" s="1611"/>
      <c r="T28" s="1611"/>
      <c r="U28" s="1611"/>
      <c r="V28" s="1611"/>
      <c r="W28" s="1611"/>
      <c r="X28" s="1611"/>
      <c r="Y28" s="1612"/>
      <c r="Z28" s="123">
        <v>157</v>
      </c>
      <c r="AA28" s="1613"/>
      <c r="AB28" s="1614"/>
      <c r="AC28" s="1614"/>
      <c r="AD28" s="1614"/>
      <c r="AE28" s="1615"/>
      <c r="AF28" s="124" t="s">
        <v>360</v>
      </c>
      <c r="AG28" s="562"/>
      <c r="AH28" s="157"/>
    </row>
    <row r="29" spans="2:34" ht="27" customHeight="1" x14ac:dyDescent="0.3">
      <c r="B29" s="1608"/>
      <c r="C29" s="158"/>
      <c r="D29" s="159">
        <v>22</v>
      </c>
      <c r="E29" s="1574" t="s">
        <v>505</v>
      </c>
      <c r="F29" s="1575"/>
      <c r="G29" s="1575"/>
      <c r="H29" s="1575"/>
      <c r="I29" s="1575"/>
      <c r="J29" s="1575"/>
      <c r="K29" s="1575"/>
      <c r="L29" s="1575"/>
      <c r="M29" s="1575"/>
      <c r="N29" s="1575"/>
      <c r="O29" s="1575"/>
      <c r="P29" s="1575"/>
      <c r="Q29" s="1575"/>
      <c r="R29" s="1575"/>
      <c r="S29" s="1575"/>
      <c r="T29" s="1575"/>
      <c r="U29" s="1575"/>
      <c r="V29" s="1575"/>
      <c r="W29" s="1575"/>
      <c r="X29" s="1575"/>
      <c r="Y29" s="1576"/>
      <c r="Z29" s="127">
        <v>1017</v>
      </c>
      <c r="AA29" s="1598"/>
      <c r="AB29" s="1599"/>
      <c r="AC29" s="1599"/>
      <c r="AD29" s="1599"/>
      <c r="AE29" s="1600"/>
      <c r="AF29" s="160" t="s">
        <v>360</v>
      </c>
      <c r="AG29" s="560"/>
      <c r="AH29" s="157"/>
    </row>
    <row r="30" spans="2:34" ht="27" customHeight="1" x14ac:dyDescent="0.3">
      <c r="B30" s="1608"/>
      <c r="C30" s="158"/>
      <c r="D30" s="125">
        <v>23</v>
      </c>
      <c r="E30" s="1574" t="s">
        <v>506</v>
      </c>
      <c r="F30" s="1575"/>
      <c r="G30" s="1575"/>
      <c r="H30" s="1575"/>
      <c r="I30" s="1575"/>
      <c r="J30" s="1575"/>
      <c r="K30" s="1575"/>
      <c r="L30" s="1575"/>
      <c r="M30" s="1575"/>
      <c r="N30" s="1575"/>
      <c r="O30" s="1575"/>
      <c r="P30" s="1575"/>
      <c r="Q30" s="1575"/>
      <c r="R30" s="1575"/>
      <c r="S30" s="1575"/>
      <c r="T30" s="1575"/>
      <c r="U30" s="1575"/>
      <c r="V30" s="1575"/>
      <c r="W30" s="1575"/>
      <c r="X30" s="1575"/>
      <c r="Y30" s="1576"/>
      <c r="Z30" s="127">
        <v>1033</v>
      </c>
      <c r="AA30" s="1598"/>
      <c r="AB30" s="1599"/>
      <c r="AC30" s="1599"/>
      <c r="AD30" s="1599"/>
      <c r="AE30" s="1600"/>
      <c r="AF30" s="128" t="s">
        <v>360</v>
      </c>
      <c r="AG30" s="560"/>
      <c r="AH30" s="157"/>
    </row>
    <row r="31" spans="2:34" ht="27" customHeight="1" x14ac:dyDescent="0.3">
      <c r="B31" s="1608"/>
      <c r="C31" s="158"/>
      <c r="D31" s="125">
        <v>24</v>
      </c>
      <c r="E31" s="1574" t="s">
        <v>507</v>
      </c>
      <c r="F31" s="1575"/>
      <c r="G31" s="1575"/>
      <c r="H31" s="1575"/>
      <c r="I31" s="1575"/>
      <c r="J31" s="1575"/>
      <c r="K31" s="1575"/>
      <c r="L31" s="1575"/>
      <c r="M31" s="1575"/>
      <c r="N31" s="1575"/>
      <c r="O31" s="1575"/>
      <c r="P31" s="1575"/>
      <c r="Q31" s="1575"/>
      <c r="R31" s="1575"/>
      <c r="S31" s="1575"/>
      <c r="T31" s="1575"/>
      <c r="U31" s="1575"/>
      <c r="V31" s="1575"/>
      <c r="W31" s="1575"/>
      <c r="X31" s="1575"/>
      <c r="Y31" s="1576"/>
      <c r="Z31" s="127">
        <v>201</v>
      </c>
      <c r="AA31" s="1598"/>
      <c r="AB31" s="1599"/>
      <c r="AC31" s="1599"/>
      <c r="AD31" s="1599"/>
      <c r="AE31" s="1600"/>
      <c r="AF31" s="128" t="s">
        <v>360</v>
      </c>
      <c r="AG31" s="560"/>
      <c r="AH31" s="157"/>
    </row>
    <row r="32" spans="2:34" ht="27" customHeight="1" x14ac:dyDescent="0.3">
      <c r="B32" s="1608"/>
      <c r="C32" s="158"/>
      <c r="D32" s="159">
        <v>25</v>
      </c>
      <c r="E32" s="1574" t="s">
        <v>508</v>
      </c>
      <c r="F32" s="1575"/>
      <c r="G32" s="1575"/>
      <c r="H32" s="1575"/>
      <c r="I32" s="1575"/>
      <c r="J32" s="1575"/>
      <c r="K32" s="1575"/>
      <c r="L32" s="1575"/>
      <c r="M32" s="1575"/>
      <c r="N32" s="1575"/>
      <c r="O32" s="1575"/>
      <c r="P32" s="1575"/>
      <c r="Q32" s="1575"/>
      <c r="R32" s="1575"/>
      <c r="S32" s="1575"/>
      <c r="T32" s="1575"/>
      <c r="U32" s="1575"/>
      <c r="V32" s="1575"/>
      <c r="W32" s="1575"/>
      <c r="X32" s="1575"/>
      <c r="Y32" s="1576"/>
      <c r="Z32" s="127">
        <v>1035</v>
      </c>
      <c r="AA32" s="1598"/>
      <c r="AB32" s="1599"/>
      <c r="AC32" s="1599"/>
      <c r="AD32" s="1599"/>
      <c r="AE32" s="1600"/>
      <c r="AF32" s="128" t="s">
        <v>360</v>
      </c>
      <c r="AG32" s="560"/>
      <c r="AH32" s="157"/>
    </row>
    <row r="33" spans="2:34" ht="27" customHeight="1" x14ac:dyDescent="0.3">
      <c r="B33" s="1608"/>
      <c r="C33" s="158"/>
      <c r="D33" s="125">
        <v>26</v>
      </c>
      <c r="E33" s="1574" t="s">
        <v>509</v>
      </c>
      <c r="F33" s="1575"/>
      <c r="G33" s="1575"/>
      <c r="H33" s="1575"/>
      <c r="I33" s="1575"/>
      <c r="J33" s="1575"/>
      <c r="K33" s="1575"/>
      <c r="L33" s="1575"/>
      <c r="M33" s="1575"/>
      <c r="N33" s="1575"/>
      <c r="O33" s="1575"/>
      <c r="P33" s="1575"/>
      <c r="Q33" s="1575"/>
      <c r="R33" s="1575"/>
      <c r="S33" s="1575"/>
      <c r="T33" s="1575"/>
      <c r="U33" s="1575"/>
      <c r="V33" s="1575"/>
      <c r="W33" s="1575"/>
      <c r="X33" s="1575"/>
      <c r="Y33" s="1576"/>
      <c r="Z33" s="127">
        <v>910</v>
      </c>
      <c r="AA33" s="1598"/>
      <c r="AB33" s="1599"/>
      <c r="AC33" s="1599"/>
      <c r="AD33" s="1599"/>
      <c r="AE33" s="1600"/>
      <c r="AF33" s="128" t="s">
        <v>360</v>
      </c>
      <c r="AG33" s="560"/>
      <c r="AH33" s="157"/>
    </row>
    <row r="34" spans="2:34" ht="27" customHeight="1" x14ac:dyDescent="0.3">
      <c r="B34" s="1608"/>
      <c r="C34" s="1616" t="s">
        <v>510</v>
      </c>
      <c r="D34" s="125">
        <v>27</v>
      </c>
      <c r="E34" s="1618" t="s">
        <v>511</v>
      </c>
      <c r="F34" s="1619"/>
      <c r="G34" s="1619"/>
      <c r="H34" s="1619"/>
      <c r="I34" s="1619"/>
      <c r="J34" s="1619"/>
      <c r="K34" s="1619"/>
      <c r="L34" s="1619"/>
      <c r="M34" s="1619"/>
      <c r="N34" s="1619"/>
      <c r="O34" s="1619"/>
      <c r="P34" s="1619"/>
      <c r="Q34" s="1619"/>
      <c r="R34" s="1619"/>
      <c r="S34" s="1619"/>
      <c r="T34" s="1619"/>
      <c r="U34" s="1619"/>
      <c r="V34" s="1619"/>
      <c r="W34" s="1619"/>
      <c r="X34" s="1619"/>
      <c r="Y34" s="1620"/>
      <c r="Z34" s="127">
        <v>1101</v>
      </c>
      <c r="AA34" s="1598"/>
      <c r="AB34" s="1599"/>
      <c r="AC34" s="1599"/>
      <c r="AD34" s="1599"/>
      <c r="AE34" s="1600"/>
      <c r="AF34" s="147" t="s">
        <v>107</v>
      </c>
      <c r="AG34" s="560"/>
      <c r="AH34" s="157"/>
    </row>
    <row r="35" spans="2:34" ht="27" customHeight="1" x14ac:dyDescent="0.3">
      <c r="B35" s="1608"/>
      <c r="C35" s="1617"/>
      <c r="D35" s="159">
        <v>28</v>
      </c>
      <c r="E35" s="1574" t="s">
        <v>512</v>
      </c>
      <c r="F35" s="1575"/>
      <c r="G35" s="1575"/>
      <c r="H35" s="1575"/>
      <c r="I35" s="1575"/>
      <c r="J35" s="1575"/>
      <c r="K35" s="1575"/>
      <c r="L35" s="1575"/>
      <c r="M35" s="1575"/>
      <c r="N35" s="1575"/>
      <c r="O35" s="1575"/>
      <c r="P35" s="1575"/>
      <c r="Q35" s="1575"/>
      <c r="R35" s="1575"/>
      <c r="S35" s="1575"/>
      <c r="T35" s="1575"/>
      <c r="U35" s="1575"/>
      <c r="V35" s="1575"/>
      <c r="W35" s="1575"/>
      <c r="X35" s="1575"/>
      <c r="Y35" s="1576"/>
      <c r="Z35" s="127">
        <v>135</v>
      </c>
      <c r="AA35" s="1598"/>
      <c r="AB35" s="1599"/>
      <c r="AC35" s="1599"/>
      <c r="AD35" s="1599"/>
      <c r="AE35" s="1600"/>
      <c r="AF35" s="147" t="s">
        <v>107</v>
      </c>
      <c r="AG35" s="560"/>
      <c r="AH35" s="157"/>
    </row>
    <row r="36" spans="2:34" ht="27" customHeight="1" x14ac:dyDescent="0.3">
      <c r="B36" s="1608"/>
      <c r="C36" s="1617"/>
      <c r="D36" s="125">
        <v>29</v>
      </c>
      <c r="E36" s="1574" t="s">
        <v>513</v>
      </c>
      <c r="F36" s="1575"/>
      <c r="G36" s="1575"/>
      <c r="H36" s="1575"/>
      <c r="I36" s="1575"/>
      <c r="J36" s="1575"/>
      <c r="K36" s="1575"/>
      <c r="L36" s="1575"/>
      <c r="M36" s="1575"/>
      <c r="N36" s="1575"/>
      <c r="O36" s="1575"/>
      <c r="P36" s="1575"/>
      <c r="Q36" s="1575"/>
      <c r="R36" s="1575"/>
      <c r="S36" s="1575"/>
      <c r="T36" s="1575"/>
      <c r="U36" s="1575"/>
      <c r="V36" s="1575"/>
      <c r="W36" s="1575"/>
      <c r="X36" s="1575"/>
      <c r="Y36" s="1576"/>
      <c r="Z36" s="127">
        <v>136</v>
      </c>
      <c r="AA36" s="1598"/>
      <c r="AB36" s="1599"/>
      <c r="AC36" s="1599"/>
      <c r="AD36" s="1599"/>
      <c r="AE36" s="1600"/>
      <c r="AF36" s="147" t="s">
        <v>107</v>
      </c>
      <c r="AG36" s="560"/>
      <c r="AH36" s="157"/>
    </row>
    <row r="37" spans="2:34" ht="27" customHeight="1" x14ac:dyDescent="0.3">
      <c r="B37" s="1608"/>
      <c r="C37" s="1617"/>
      <c r="D37" s="159">
        <v>30</v>
      </c>
      <c r="E37" s="1574" t="s">
        <v>514</v>
      </c>
      <c r="F37" s="1575"/>
      <c r="G37" s="1575"/>
      <c r="H37" s="1575"/>
      <c r="I37" s="1575"/>
      <c r="J37" s="1575"/>
      <c r="K37" s="1575"/>
      <c r="L37" s="1575"/>
      <c r="M37" s="1575"/>
      <c r="N37" s="1575"/>
      <c r="O37" s="1575"/>
      <c r="P37" s="1575"/>
      <c r="Q37" s="1575"/>
      <c r="R37" s="1575"/>
      <c r="S37" s="1575"/>
      <c r="T37" s="1575"/>
      <c r="U37" s="1575"/>
      <c r="V37" s="1575"/>
      <c r="W37" s="1575"/>
      <c r="X37" s="1575"/>
      <c r="Y37" s="1576"/>
      <c r="Z37" s="127">
        <v>176</v>
      </c>
      <c r="AA37" s="1598"/>
      <c r="AB37" s="1599"/>
      <c r="AC37" s="1599"/>
      <c r="AD37" s="1599"/>
      <c r="AE37" s="1600"/>
      <c r="AF37" s="147" t="s">
        <v>107</v>
      </c>
      <c r="AG37" s="560"/>
      <c r="AH37" s="157"/>
    </row>
    <row r="38" spans="2:34" ht="27" customHeight="1" x14ac:dyDescent="0.3">
      <c r="B38" s="1608"/>
      <c r="C38" s="1617"/>
      <c r="D38" s="125">
        <v>31</v>
      </c>
      <c r="E38" s="1574" t="s">
        <v>515</v>
      </c>
      <c r="F38" s="1575"/>
      <c r="G38" s="1575"/>
      <c r="H38" s="1575"/>
      <c r="I38" s="1575"/>
      <c r="J38" s="1575"/>
      <c r="K38" s="1575"/>
      <c r="L38" s="1575"/>
      <c r="M38" s="1575"/>
      <c r="N38" s="1575"/>
      <c r="O38" s="1575"/>
      <c r="P38" s="1575"/>
      <c r="Q38" s="1575"/>
      <c r="R38" s="1575"/>
      <c r="S38" s="1575"/>
      <c r="T38" s="1575"/>
      <c r="U38" s="1575"/>
      <c r="V38" s="1575"/>
      <c r="W38" s="1575"/>
      <c r="X38" s="1575"/>
      <c r="Y38" s="1576"/>
      <c r="Z38" s="127">
        <v>752</v>
      </c>
      <c r="AA38" s="1598"/>
      <c r="AB38" s="1599"/>
      <c r="AC38" s="1599"/>
      <c r="AD38" s="1599"/>
      <c r="AE38" s="1600"/>
      <c r="AF38" s="147" t="s">
        <v>107</v>
      </c>
      <c r="AG38" s="560"/>
      <c r="AH38" s="157"/>
    </row>
    <row r="39" spans="2:34" ht="27" customHeight="1" x14ac:dyDescent="0.3">
      <c r="B39" s="1608"/>
      <c r="C39" s="1617"/>
      <c r="D39" s="159">
        <v>32</v>
      </c>
      <c r="E39" s="1574" t="s">
        <v>516</v>
      </c>
      <c r="F39" s="1575"/>
      <c r="G39" s="1575"/>
      <c r="H39" s="1575"/>
      <c r="I39" s="1575"/>
      <c r="J39" s="1575"/>
      <c r="K39" s="1575"/>
      <c r="L39" s="1575"/>
      <c r="M39" s="1575"/>
      <c r="N39" s="1575"/>
      <c r="O39" s="1575"/>
      <c r="P39" s="1575"/>
      <c r="Q39" s="1575"/>
      <c r="R39" s="1575"/>
      <c r="S39" s="1575"/>
      <c r="T39" s="1575"/>
      <c r="U39" s="1575"/>
      <c r="V39" s="1575"/>
      <c r="W39" s="1575"/>
      <c r="X39" s="1575"/>
      <c r="Y39" s="1576"/>
      <c r="Z39" s="127">
        <v>608</v>
      </c>
      <c r="AA39" s="1598"/>
      <c r="AB39" s="1599"/>
      <c r="AC39" s="1599"/>
      <c r="AD39" s="1599"/>
      <c r="AE39" s="1600"/>
      <c r="AF39" s="147" t="s">
        <v>107</v>
      </c>
      <c r="AG39" s="560"/>
      <c r="AH39" s="157"/>
    </row>
    <row r="40" spans="2:34" ht="27" customHeight="1" x14ac:dyDescent="0.3">
      <c r="B40" s="1608"/>
      <c r="C40" s="1617"/>
      <c r="D40" s="159">
        <v>33</v>
      </c>
      <c r="E40" s="1528" t="s">
        <v>517</v>
      </c>
      <c r="F40" s="1529"/>
      <c r="G40" s="1529"/>
      <c r="H40" s="1529"/>
      <c r="I40" s="1529"/>
      <c r="J40" s="1529"/>
      <c r="K40" s="1529"/>
      <c r="L40" s="1529"/>
      <c r="M40" s="1529"/>
      <c r="N40" s="1529"/>
      <c r="O40" s="1529"/>
      <c r="P40" s="1529"/>
      <c r="Q40" s="1529"/>
      <c r="R40" s="1529"/>
      <c r="S40" s="1529"/>
      <c r="T40" s="1529"/>
      <c r="U40" s="1529"/>
      <c r="V40" s="1529"/>
      <c r="W40" s="1529"/>
      <c r="X40" s="1529"/>
      <c r="Y40" s="1530"/>
      <c r="Z40" s="127">
        <v>1636</v>
      </c>
      <c r="AA40" s="1598"/>
      <c r="AB40" s="1599"/>
      <c r="AC40" s="1599"/>
      <c r="AD40" s="1599"/>
      <c r="AE40" s="1600"/>
      <c r="AF40" s="147" t="s">
        <v>107</v>
      </c>
      <c r="AG40" s="561"/>
      <c r="AH40" s="157"/>
    </row>
    <row r="41" spans="2:34" ht="27" customHeight="1" x14ac:dyDescent="0.3">
      <c r="B41" s="1608"/>
      <c r="C41" s="1617"/>
      <c r="D41" s="159">
        <v>34</v>
      </c>
      <c r="E41" s="1574" t="s">
        <v>518</v>
      </c>
      <c r="F41" s="1575"/>
      <c r="G41" s="1575"/>
      <c r="H41" s="1575"/>
      <c r="I41" s="1575"/>
      <c r="J41" s="1575"/>
      <c r="K41" s="1575"/>
      <c r="L41" s="1575"/>
      <c r="M41" s="1575"/>
      <c r="N41" s="1575"/>
      <c r="O41" s="1575"/>
      <c r="P41" s="1575"/>
      <c r="Q41" s="1575"/>
      <c r="R41" s="1575"/>
      <c r="S41" s="1575"/>
      <c r="T41" s="1575"/>
      <c r="U41" s="1575"/>
      <c r="V41" s="1575"/>
      <c r="W41" s="1575"/>
      <c r="X41" s="1575"/>
      <c r="Y41" s="1576"/>
      <c r="Z41" s="127">
        <v>1637</v>
      </c>
      <c r="AA41" s="1598"/>
      <c r="AB41" s="1599"/>
      <c r="AC41" s="1599"/>
      <c r="AD41" s="1599"/>
      <c r="AE41" s="1600"/>
      <c r="AF41" s="147" t="s">
        <v>107</v>
      </c>
      <c r="AG41" s="561"/>
      <c r="AH41" s="157"/>
    </row>
    <row r="42" spans="2:34" ht="27" customHeight="1" x14ac:dyDescent="0.3">
      <c r="B42" s="1608"/>
      <c r="C42" s="1617"/>
      <c r="D42" s="159">
        <v>35</v>
      </c>
      <c r="E42" s="1574" t="s">
        <v>519</v>
      </c>
      <c r="F42" s="1575"/>
      <c r="G42" s="1575"/>
      <c r="H42" s="1575"/>
      <c r="I42" s="1575"/>
      <c r="J42" s="1575"/>
      <c r="K42" s="1575"/>
      <c r="L42" s="1575"/>
      <c r="M42" s="1575"/>
      <c r="N42" s="1575"/>
      <c r="O42" s="1575"/>
      <c r="P42" s="1575"/>
      <c r="Q42" s="1575"/>
      <c r="R42" s="1575"/>
      <c r="S42" s="1575"/>
      <c r="T42" s="1575"/>
      <c r="U42" s="1575"/>
      <c r="V42" s="1575"/>
      <c r="W42" s="1575"/>
      <c r="X42" s="1575"/>
      <c r="Y42" s="1576"/>
      <c r="Z42" s="127">
        <v>1638</v>
      </c>
      <c r="AA42" s="1598"/>
      <c r="AB42" s="1599"/>
      <c r="AC42" s="1599"/>
      <c r="AD42" s="1599"/>
      <c r="AE42" s="1600"/>
      <c r="AF42" s="147" t="s">
        <v>107</v>
      </c>
      <c r="AG42" s="561"/>
      <c r="AH42" s="157"/>
    </row>
    <row r="43" spans="2:34" ht="27" customHeight="1" x14ac:dyDescent="0.3">
      <c r="B43" s="1608"/>
      <c r="C43" s="1617"/>
      <c r="D43" s="125">
        <v>36</v>
      </c>
      <c r="E43" s="1574" t="s">
        <v>520</v>
      </c>
      <c r="F43" s="1575"/>
      <c r="G43" s="1575"/>
      <c r="H43" s="1575"/>
      <c r="I43" s="1575"/>
      <c r="J43" s="1575"/>
      <c r="K43" s="1575"/>
      <c r="L43" s="1575"/>
      <c r="M43" s="1575"/>
      <c r="N43" s="1575"/>
      <c r="O43" s="1575"/>
      <c r="P43" s="1575"/>
      <c r="Q43" s="1575"/>
      <c r="R43" s="1575"/>
      <c r="S43" s="1575"/>
      <c r="T43" s="1575"/>
      <c r="U43" s="1575"/>
      <c r="V43" s="1575"/>
      <c r="W43" s="1575"/>
      <c r="X43" s="1575"/>
      <c r="Y43" s="1576"/>
      <c r="Z43" s="127">
        <v>895</v>
      </c>
      <c r="AA43" s="1598"/>
      <c r="AB43" s="1599"/>
      <c r="AC43" s="1599"/>
      <c r="AD43" s="1599"/>
      <c r="AE43" s="1600"/>
      <c r="AF43" s="147" t="s">
        <v>107</v>
      </c>
      <c r="AG43" s="560"/>
      <c r="AH43" s="157"/>
    </row>
    <row r="44" spans="2:34" ht="27" customHeight="1" x14ac:dyDescent="0.3">
      <c r="B44" s="1608"/>
      <c r="C44" s="1617"/>
      <c r="D44" s="159">
        <v>37</v>
      </c>
      <c r="E44" s="1574" t="s">
        <v>521</v>
      </c>
      <c r="F44" s="1575"/>
      <c r="G44" s="1575"/>
      <c r="H44" s="1575"/>
      <c r="I44" s="1575"/>
      <c r="J44" s="1575"/>
      <c r="K44" s="1575"/>
      <c r="L44" s="1575"/>
      <c r="M44" s="1575"/>
      <c r="N44" s="1575"/>
      <c r="O44" s="1575"/>
      <c r="P44" s="1575"/>
      <c r="Q44" s="1575"/>
      <c r="R44" s="1575"/>
      <c r="S44" s="1575"/>
      <c r="T44" s="1575"/>
      <c r="U44" s="1575"/>
      <c r="V44" s="1575"/>
      <c r="W44" s="1575"/>
      <c r="X44" s="1575"/>
      <c r="Y44" s="1576"/>
      <c r="Z44" s="127">
        <v>867</v>
      </c>
      <c r="AA44" s="1598"/>
      <c r="AB44" s="1599"/>
      <c r="AC44" s="1599"/>
      <c r="AD44" s="1599"/>
      <c r="AE44" s="1600"/>
      <c r="AF44" s="147" t="s">
        <v>107</v>
      </c>
      <c r="AG44" s="560"/>
      <c r="AH44" s="157"/>
    </row>
    <row r="45" spans="2:34" ht="27" customHeight="1" x14ac:dyDescent="0.3">
      <c r="B45" s="1608"/>
      <c r="C45" s="1617"/>
      <c r="D45" s="125">
        <v>38</v>
      </c>
      <c r="E45" s="1574" t="s">
        <v>522</v>
      </c>
      <c r="F45" s="1575"/>
      <c r="G45" s="1575"/>
      <c r="H45" s="1575"/>
      <c r="I45" s="1575"/>
      <c r="J45" s="1575"/>
      <c r="K45" s="1575"/>
      <c r="L45" s="1575"/>
      <c r="M45" s="1575"/>
      <c r="N45" s="1575"/>
      <c r="O45" s="1575"/>
      <c r="P45" s="1575"/>
      <c r="Q45" s="1575"/>
      <c r="R45" s="1575"/>
      <c r="S45" s="1575"/>
      <c r="T45" s="1575"/>
      <c r="U45" s="1575"/>
      <c r="V45" s="1575"/>
      <c r="W45" s="1575"/>
      <c r="X45" s="1575"/>
      <c r="Y45" s="1576"/>
      <c r="Z45" s="127">
        <v>609</v>
      </c>
      <c r="AA45" s="1598"/>
      <c r="AB45" s="1599"/>
      <c r="AC45" s="1599"/>
      <c r="AD45" s="1599"/>
      <c r="AE45" s="1600"/>
      <c r="AF45" s="147" t="s">
        <v>107</v>
      </c>
      <c r="AG45" s="560"/>
      <c r="AH45" s="157"/>
    </row>
    <row r="46" spans="2:34" ht="27" customHeight="1" x14ac:dyDescent="0.3">
      <c r="B46" s="1608"/>
      <c r="C46" s="1617"/>
      <c r="D46" s="159">
        <v>39</v>
      </c>
      <c r="E46" s="1574" t="s">
        <v>523</v>
      </c>
      <c r="F46" s="1575"/>
      <c r="G46" s="1575"/>
      <c r="H46" s="1575"/>
      <c r="I46" s="1575"/>
      <c r="J46" s="1575"/>
      <c r="K46" s="1575"/>
      <c r="L46" s="1575"/>
      <c r="M46" s="1575"/>
      <c r="N46" s="1575"/>
      <c r="O46" s="1575"/>
      <c r="P46" s="1575"/>
      <c r="Q46" s="1575"/>
      <c r="R46" s="1575"/>
      <c r="S46" s="1575"/>
      <c r="T46" s="1575"/>
      <c r="U46" s="1575"/>
      <c r="V46" s="1575"/>
      <c r="W46" s="1575"/>
      <c r="X46" s="1575"/>
      <c r="Y46" s="1576"/>
      <c r="Z46" s="127">
        <v>1639</v>
      </c>
      <c r="AA46" s="1598"/>
      <c r="AB46" s="1599"/>
      <c r="AC46" s="1599"/>
      <c r="AD46" s="1599"/>
      <c r="AE46" s="1600"/>
      <c r="AF46" s="147" t="s">
        <v>107</v>
      </c>
      <c r="AG46" s="561"/>
      <c r="AH46" s="157"/>
    </row>
    <row r="47" spans="2:34" ht="27" customHeight="1" x14ac:dyDescent="0.3">
      <c r="B47" s="1608"/>
      <c r="C47" s="1617"/>
      <c r="D47" s="159">
        <v>40</v>
      </c>
      <c r="E47" s="1574" t="s">
        <v>524</v>
      </c>
      <c r="F47" s="1575"/>
      <c r="G47" s="1575"/>
      <c r="H47" s="1575"/>
      <c r="I47" s="1575"/>
      <c r="J47" s="1575"/>
      <c r="K47" s="1575"/>
      <c r="L47" s="1575"/>
      <c r="M47" s="1575"/>
      <c r="N47" s="1575"/>
      <c r="O47" s="1575"/>
      <c r="P47" s="1575"/>
      <c r="Q47" s="1575"/>
      <c r="R47" s="1575"/>
      <c r="S47" s="1575"/>
      <c r="T47" s="1575"/>
      <c r="U47" s="1575"/>
      <c r="V47" s="1575"/>
      <c r="W47" s="1575"/>
      <c r="X47" s="1575"/>
      <c r="Y47" s="1576"/>
      <c r="Z47" s="127">
        <v>1018</v>
      </c>
      <c r="AA47" s="1598"/>
      <c r="AB47" s="1599"/>
      <c r="AC47" s="1599"/>
      <c r="AD47" s="1599"/>
      <c r="AE47" s="1600"/>
      <c r="AF47" s="147" t="s">
        <v>107</v>
      </c>
      <c r="AG47" s="560"/>
      <c r="AH47" s="157"/>
    </row>
    <row r="48" spans="2:34" ht="27" customHeight="1" x14ac:dyDescent="0.3">
      <c r="B48" s="1608"/>
      <c r="C48" s="1617"/>
      <c r="D48" s="125">
        <v>41</v>
      </c>
      <c r="E48" s="1574" t="s">
        <v>525</v>
      </c>
      <c r="F48" s="1575"/>
      <c r="G48" s="1575"/>
      <c r="H48" s="1575"/>
      <c r="I48" s="1575"/>
      <c r="J48" s="1575"/>
      <c r="K48" s="1575"/>
      <c r="L48" s="1575"/>
      <c r="M48" s="1575"/>
      <c r="N48" s="1575"/>
      <c r="O48" s="1575"/>
      <c r="P48" s="1575"/>
      <c r="Q48" s="1575"/>
      <c r="R48" s="1575"/>
      <c r="S48" s="1575"/>
      <c r="T48" s="1575"/>
      <c r="U48" s="1575"/>
      <c r="V48" s="1575"/>
      <c r="W48" s="1575"/>
      <c r="X48" s="1575"/>
      <c r="Y48" s="1576"/>
      <c r="Z48" s="127">
        <v>162</v>
      </c>
      <c r="AA48" s="1598"/>
      <c r="AB48" s="1599"/>
      <c r="AC48" s="1599"/>
      <c r="AD48" s="1599"/>
      <c r="AE48" s="1600"/>
      <c r="AF48" s="147" t="s">
        <v>107</v>
      </c>
      <c r="AG48" s="560"/>
      <c r="AH48" s="157"/>
    </row>
    <row r="49" spans="1:40" ht="27" customHeight="1" x14ac:dyDescent="0.3">
      <c r="B49" s="1608"/>
      <c r="C49" s="1617"/>
      <c r="D49" s="159">
        <v>42</v>
      </c>
      <c r="E49" s="1528" t="s">
        <v>526</v>
      </c>
      <c r="F49" s="1529"/>
      <c r="G49" s="1529"/>
      <c r="H49" s="1529"/>
      <c r="I49" s="1529"/>
      <c r="J49" s="1529"/>
      <c r="K49" s="1529"/>
      <c r="L49" s="1529"/>
      <c r="M49" s="1529"/>
      <c r="N49" s="1529"/>
      <c r="O49" s="1529"/>
      <c r="P49" s="1529"/>
      <c r="Q49" s="1529"/>
      <c r="R49" s="1529"/>
      <c r="S49" s="1529"/>
      <c r="T49" s="1529"/>
      <c r="U49" s="1529"/>
      <c r="V49" s="1529"/>
      <c r="W49" s="1529"/>
      <c r="X49" s="1529"/>
      <c r="Y49" s="1530"/>
      <c r="Z49" s="127">
        <v>174</v>
      </c>
      <c r="AA49" s="1598"/>
      <c r="AB49" s="1599"/>
      <c r="AC49" s="1599"/>
      <c r="AD49" s="1599"/>
      <c r="AE49" s="1600"/>
      <c r="AF49" s="147" t="s">
        <v>107</v>
      </c>
      <c r="AG49" s="560"/>
      <c r="AH49" s="157"/>
    </row>
    <row r="50" spans="1:40" ht="27" customHeight="1" x14ac:dyDescent="0.3">
      <c r="B50" s="1608"/>
      <c r="C50" s="1617"/>
      <c r="D50" s="125">
        <v>43</v>
      </c>
      <c r="E50" s="1574" t="s">
        <v>527</v>
      </c>
      <c r="F50" s="1575"/>
      <c r="G50" s="1575"/>
      <c r="H50" s="1575"/>
      <c r="I50" s="1575"/>
      <c r="J50" s="1575"/>
      <c r="K50" s="1575"/>
      <c r="L50" s="1575"/>
      <c r="M50" s="1575"/>
      <c r="N50" s="1575"/>
      <c r="O50" s="1575"/>
      <c r="P50" s="1575"/>
      <c r="Q50" s="1575"/>
      <c r="R50" s="1575"/>
      <c r="S50" s="1575"/>
      <c r="T50" s="1575"/>
      <c r="U50" s="1575"/>
      <c r="V50" s="1575"/>
      <c r="W50" s="1575"/>
      <c r="X50" s="1575"/>
      <c r="Y50" s="1576"/>
      <c r="Z50" s="127">
        <v>610</v>
      </c>
      <c r="AA50" s="1598"/>
      <c r="AB50" s="1599"/>
      <c r="AC50" s="1599"/>
      <c r="AD50" s="1599"/>
      <c r="AE50" s="1600"/>
      <c r="AF50" s="147" t="s">
        <v>107</v>
      </c>
      <c r="AG50" s="560"/>
      <c r="AH50" s="157"/>
    </row>
    <row r="51" spans="1:40" ht="27" customHeight="1" x14ac:dyDescent="0.3">
      <c r="B51" s="1608"/>
      <c r="C51" s="1617"/>
      <c r="D51" s="159">
        <v>44</v>
      </c>
      <c r="E51" s="1574" t="s">
        <v>528</v>
      </c>
      <c r="F51" s="1575"/>
      <c r="G51" s="1575"/>
      <c r="H51" s="1575"/>
      <c r="I51" s="1575"/>
      <c r="J51" s="1575"/>
      <c r="K51" s="1575"/>
      <c r="L51" s="1575"/>
      <c r="M51" s="1575"/>
      <c r="N51" s="1575"/>
      <c r="O51" s="1575"/>
      <c r="P51" s="1575"/>
      <c r="Q51" s="1575"/>
      <c r="R51" s="1575"/>
      <c r="S51" s="1575"/>
      <c r="T51" s="1575"/>
      <c r="U51" s="1575"/>
      <c r="V51" s="1575"/>
      <c r="W51" s="1575"/>
      <c r="X51" s="1575"/>
      <c r="Y51" s="1576"/>
      <c r="Z51" s="127">
        <v>746</v>
      </c>
      <c r="AA51" s="1598"/>
      <c r="AB51" s="1599"/>
      <c r="AC51" s="1599"/>
      <c r="AD51" s="1599"/>
      <c r="AE51" s="1600"/>
      <c r="AF51" s="147" t="s">
        <v>107</v>
      </c>
      <c r="AG51" s="560"/>
      <c r="AH51" s="157"/>
    </row>
    <row r="52" spans="1:40" ht="27" customHeight="1" x14ac:dyDescent="0.3">
      <c r="B52" s="1608"/>
      <c r="C52" s="1617"/>
      <c r="D52" s="125">
        <v>45</v>
      </c>
      <c r="E52" s="1574" t="s">
        <v>529</v>
      </c>
      <c r="F52" s="1575"/>
      <c r="G52" s="1575"/>
      <c r="H52" s="1575"/>
      <c r="I52" s="1575"/>
      <c r="J52" s="1575"/>
      <c r="K52" s="1575"/>
      <c r="L52" s="1575"/>
      <c r="M52" s="1575"/>
      <c r="N52" s="1575"/>
      <c r="O52" s="1575"/>
      <c r="P52" s="1575"/>
      <c r="Q52" s="1575"/>
      <c r="R52" s="1575"/>
      <c r="S52" s="1575"/>
      <c r="T52" s="1575"/>
      <c r="U52" s="1575"/>
      <c r="V52" s="1575"/>
      <c r="W52" s="1575"/>
      <c r="X52" s="1575"/>
      <c r="Y52" s="1576"/>
      <c r="Z52" s="127">
        <v>866</v>
      </c>
      <c r="AA52" s="1598"/>
      <c r="AB52" s="1599"/>
      <c r="AC52" s="1599"/>
      <c r="AD52" s="1599"/>
      <c r="AE52" s="1600"/>
      <c r="AF52" s="147" t="s">
        <v>107</v>
      </c>
      <c r="AG52" s="560"/>
      <c r="AH52" s="157"/>
    </row>
    <row r="53" spans="1:40" ht="27" customHeight="1" x14ac:dyDescent="0.3">
      <c r="B53" s="1608"/>
      <c r="C53" s="1592"/>
      <c r="D53" s="159">
        <v>46</v>
      </c>
      <c r="E53" s="1574" t="s">
        <v>530</v>
      </c>
      <c r="F53" s="1575"/>
      <c r="G53" s="1575"/>
      <c r="H53" s="1575"/>
      <c r="I53" s="1575"/>
      <c r="J53" s="1575"/>
      <c r="K53" s="1575"/>
      <c r="L53" s="1575"/>
      <c r="M53" s="1575"/>
      <c r="N53" s="1575"/>
      <c r="O53" s="1575"/>
      <c r="P53" s="1575"/>
      <c r="Q53" s="1575"/>
      <c r="R53" s="1575"/>
      <c r="S53" s="1575"/>
      <c r="T53" s="1575"/>
      <c r="U53" s="1575"/>
      <c r="V53" s="1575"/>
      <c r="W53" s="1575"/>
      <c r="X53" s="1575"/>
      <c r="Y53" s="1576"/>
      <c r="Z53" s="127">
        <v>607</v>
      </c>
      <c r="AA53" s="1598"/>
      <c r="AB53" s="1599"/>
      <c r="AC53" s="1599"/>
      <c r="AD53" s="1599"/>
      <c r="AE53" s="1600"/>
      <c r="AF53" s="147" t="s">
        <v>107</v>
      </c>
      <c r="AG53" s="560"/>
      <c r="AH53" s="157"/>
    </row>
    <row r="54" spans="1:40" ht="27" customHeight="1" thickBot="1" x14ac:dyDescent="0.35">
      <c r="B54" s="1609"/>
      <c r="C54" s="161"/>
      <c r="D54" s="148">
        <v>47</v>
      </c>
      <c r="E54" s="1601" t="s">
        <v>531</v>
      </c>
      <c r="F54" s="1602"/>
      <c r="G54" s="1602"/>
      <c r="H54" s="1602"/>
      <c r="I54" s="1602"/>
      <c r="J54" s="1602"/>
      <c r="K54" s="1602"/>
      <c r="L54" s="1602"/>
      <c r="M54" s="1602"/>
      <c r="N54" s="1602"/>
      <c r="O54" s="1602"/>
      <c r="P54" s="1602"/>
      <c r="Q54" s="1602"/>
      <c r="R54" s="1602"/>
      <c r="S54" s="1602"/>
      <c r="T54" s="1602"/>
      <c r="U54" s="1602"/>
      <c r="V54" s="1602"/>
      <c r="W54" s="1602"/>
      <c r="X54" s="1602"/>
      <c r="Y54" s="1603"/>
      <c r="Z54" s="149">
        <v>304</v>
      </c>
      <c r="AA54" s="1598"/>
      <c r="AB54" s="1599"/>
      <c r="AC54" s="1599"/>
      <c r="AD54" s="1599"/>
      <c r="AE54" s="1600"/>
      <c r="AF54" s="162" t="s">
        <v>369</v>
      </c>
      <c r="AG54" s="558"/>
      <c r="AH54" s="164"/>
    </row>
    <row r="55" spans="1:40" ht="27" customHeight="1" x14ac:dyDescent="0.3">
      <c r="B55" s="1583" t="s">
        <v>532</v>
      </c>
      <c r="C55" s="165"/>
      <c r="D55" s="166">
        <v>48</v>
      </c>
      <c r="E55" s="1586" t="s">
        <v>533</v>
      </c>
      <c r="F55" s="1587"/>
      <c r="G55" s="1587"/>
      <c r="H55" s="1587"/>
      <c r="I55" s="1587"/>
      <c r="J55" s="1587"/>
      <c r="K55" s="1587"/>
      <c r="L55" s="1587"/>
      <c r="M55" s="1587"/>
      <c r="N55" s="1587"/>
      <c r="O55" s="1587"/>
      <c r="P55" s="1587"/>
      <c r="Q55" s="1587"/>
      <c r="R55" s="1587"/>
      <c r="S55" s="1587"/>
      <c r="T55" s="1588"/>
      <c r="U55" s="167"/>
      <c r="V55" s="1589" t="s">
        <v>194</v>
      </c>
      <c r="W55" s="1590"/>
      <c r="X55" s="1590"/>
      <c r="Y55" s="1591"/>
      <c r="Z55" s="168"/>
      <c r="AA55" s="1476" t="s">
        <v>534</v>
      </c>
      <c r="AB55" s="1477"/>
      <c r="AC55" s="1477"/>
      <c r="AD55" s="1477"/>
      <c r="AE55" s="1478"/>
      <c r="AF55" s="169">
        <v>31</v>
      </c>
      <c r="AG55" s="559"/>
      <c r="AH55" s="170" t="s">
        <v>360</v>
      </c>
    </row>
    <row r="56" spans="1:40" ht="27" customHeight="1" x14ac:dyDescent="0.3">
      <c r="B56" s="1584"/>
      <c r="C56" s="1592" t="s">
        <v>535</v>
      </c>
      <c r="D56" s="125">
        <v>49</v>
      </c>
      <c r="E56" s="1528" t="s">
        <v>536</v>
      </c>
      <c r="F56" s="1529"/>
      <c r="G56" s="1529"/>
      <c r="H56" s="1529"/>
      <c r="I56" s="1529"/>
      <c r="J56" s="1529"/>
      <c r="K56" s="1529"/>
      <c r="L56" s="1529"/>
      <c r="M56" s="1529"/>
      <c r="N56" s="1529"/>
      <c r="O56" s="1529"/>
      <c r="P56" s="1529"/>
      <c r="Q56" s="1529"/>
      <c r="R56" s="1529"/>
      <c r="S56" s="1529"/>
      <c r="T56" s="1530"/>
      <c r="U56" s="127">
        <v>18</v>
      </c>
      <c r="V56" s="1550"/>
      <c r="W56" s="1551"/>
      <c r="X56" s="1551"/>
      <c r="Y56" s="1552"/>
      <c r="Z56" s="127">
        <v>19</v>
      </c>
      <c r="AA56" s="1579"/>
      <c r="AB56" s="1580"/>
      <c r="AC56" s="1580"/>
      <c r="AD56" s="1580"/>
      <c r="AE56" s="1581"/>
      <c r="AF56" s="171">
        <v>20</v>
      </c>
      <c r="AG56" s="628"/>
      <c r="AH56" s="128" t="s">
        <v>360</v>
      </c>
    </row>
    <row r="57" spans="1:40" ht="27" customHeight="1" x14ac:dyDescent="0.3">
      <c r="B57" s="1584"/>
      <c r="C57" s="1592"/>
      <c r="D57" s="125">
        <v>50</v>
      </c>
      <c r="E57" s="1528" t="s">
        <v>537</v>
      </c>
      <c r="F57" s="1529"/>
      <c r="G57" s="1529"/>
      <c r="H57" s="1529"/>
      <c r="I57" s="1529"/>
      <c r="J57" s="1529"/>
      <c r="K57" s="1529"/>
      <c r="L57" s="1529"/>
      <c r="M57" s="1529"/>
      <c r="N57" s="1529"/>
      <c r="O57" s="1529"/>
      <c r="P57" s="1529"/>
      <c r="Q57" s="1529"/>
      <c r="R57" s="1529"/>
      <c r="S57" s="1529"/>
      <c r="T57" s="1530"/>
      <c r="U57" s="127">
        <v>1109</v>
      </c>
      <c r="V57" s="1550"/>
      <c r="W57" s="1551"/>
      <c r="X57" s="1551"/>
      <c r="Y57" s="1552"/>
      <c r="Z57" s="127">
        <v>1111</v>
      </c>
      <c r="AA57" s="1579"/>
      <c r="AB57" s="1580"/>
      <c r="AC57" s="1580"/>
      <c r="AD57" s="1580"/>
      <c r="AE57" s="1581"/>
      <c r="AF57" s="171">
        <v>1113</v>
      </c>
      <c r="AG57" s="628"/>
      <c r="AH57" s="128" t="s">
        <v>360</v>
      </c>
    </row>
    <row r="58" spans="1:40" s="173" customFormat="1" ht="27" customHeight="1" x14ac:dyDescent="0.3">
      <c r="A58" s="172"/>
      <c r="B58" s="1584"/>
      <c r="C58" s="1592"/>
      <c r="D58" s="125">
        <v>51</v>
      </c>
      <c r="E58" s="1528" t="s">
        <v>538</v>
      </c>
      <c r="F58" s="1529"/>
      <c r="G58" s="1529"/>
      <c r="H58" s="1529"/>
      <c r="I58" s="1529"/>
      <c r="J58" s="1529"/>
      <c r="K58" s="1529"/>
      <c r="L58" s="1529"/>
      <c r="M58" s="1529"/>
      <c r="N58" s="1529"/>
      <c r="O58" s="1529"/>
      <c r="P58" s="1529"/>
      <c r="Q58" s="1529"/>
      <c r="R58" s="1529"/>
      <c r="S58" s="1529"/>
      <c r="T58" s="1530"/>
      <c r="U58" s="127">
        <v>1640</v>
      </c>
      <c r="V58" s="1550"/>
      <c r="W58" s="1551"/>
      <c r="X58" s="1551"/>
      <c r="Y58" s="1552"/>
      <c r="Z58" s="127">
        <v>1641</v>
      </c>
      <c r="AA58" s="1579"/>
      <c r="AB58" s="1580"/>
      <c r="AC58" s="1580"/>
      <c r="AD58" s="1580"/>
      <c r="AE58" s="1581"/>
      <c r="AF58" s="171">
        <v>1642</v>
      </c>
      <c r="AG58" s="628"/>
      <c r="AH58" s="128" t="s">
        <v>360</v>
      </c>
      <c r="AI58" s="618"/>
      <c r="AJ58" s="114"/>
      <c r="AK58" s="114"/>
      <c r="AL58" s="172"/>
      <c r="AM58" s="172"/>
      <c r="AN58" s="172"/>
    </row>
    <row r="59" spans="1:40" ht="27" customHeight="1" x14ac:dyDescent="0.3">
      <c r="B59" s="1584"/>
      <c r="C59" s="1592"/>
      <c r="D59" s="125">
        <v>52</v>
      </c>
      <c r="E59" s="1574" t="s">
        <v>539</v>
      </c>
      <c r="F59" s="1575"/>
      <c r="G59" s="1575"/>
      <c r="H59" s="1575"/>
      <c r="I59" s="1575"/>
      <c r="J59" s="1575"/>
      <c r="K59" s="1575"/>
      <c r="L59" s="1575"/>
      <c r="M59" s="1575"/>
      <c r="N59" s="1575"/>
      <c r="O59" s="1575"/>
      <c r="P59" s="1575"/>
      <c r="Q59" s="1575"/>
      <c r="R59" s="1575"/>
      <c r="S59" s="1575"/>
      <c r="T59" s="1576"/>
      <c r="U59" s="127">
        <v>187</v>
      </c>
      <c r="V59" s="1550"/>
      <c r="W59" s="1551"/>
      <c r="X59" s="1551"/>
      <c r="Y59" s="1552"/>
      <c r="Z59" s="127">
        <v>188</v>
      </c>
      <c r="AA59" s="1579"/>
      <c r="AB59" s="1580"/>
      <c r="AC59" s="1580"/>
      <c r="AD59" s="1580"/>
      <c r="AE59" s="1581"/>
      <c r="AF59" s="127">
        <v>189</v>
      </c>
      <c r="AG59" s="628"/>
      <c r="AH59" s="128" t="s">
        <v>360</v>
      </c>
    </row>
    <row r="60" spans="1:40" ht="27" customHeight="1" x14ac:dyDescent="0.3">
      <c r="B60" s="1584"/>
      <c r="C60" s="1593"/>
      <c r="D60" s="125">
        <v>53</v>
      </c>
      <c r="E60" s="1574" t="s">
        <v>540</v>
      </c>
      <c r="F60" s="1575"/>
      <c r="G60" s="1575"/>
      <c r="H60" s="1575"/>
      <c r="I60" s="1575"/>
      <c r="J60" s="1575"/>
      <c r="K60" s="1575"/>
      <c r="L60" s="1575"/>
      <c r="M60" s="1575"/>
      <c r="N60" s="1575"/>
      <c r="O60" s="1575"/>
      <c r="P60" s="1575"/>
      <c r="Q60" s="1575"/>
      <c r="R60" s="1575"/>
      <c r="S60" s="1575"/>
      <c r="T60" s="1576"/>
      <c r="U60" s="127">
        <v>1037</v>
      </c>
      <c r="V60" s="1550"/>
      <c r="W60" s="1551"/>
      <c r="X60" s="1551"/>
      <c r="Y60" s="1552"/>
      <c r="Z60" s="171">
        <v>1038</v>
      </c>
      <c r="AA60" s="1579"/>
      <c r="AB60" s="1580"/>
      <c r="AC60" s="1580"/>
      <c r="AD60" s="1580"/>
      <c r="AE60" s="1581"/>
      <c r="AF60" s="127">
        <v>1039</v>
      </c>
      <c r="AG60" s="628"/>
      <c r="AH60" s="128" t="s">
        <v>360</v>
      </c>
    </row>
    <row r="61" spans="1:40" ht="27" customHeight="1" x14ac:dyDescent="0.3">
      <c r="B61" s="1584"/>
      <c r="C61" s="1593"/>
      <c r="D61" s="125">
        <v>54</v>
      </c>
      <c r="E61" s="1528" t="s">
        <v>541</v>
      </c>
      <c r="F61" s="1529"/>
      <c r="G61" s="1529"/>
      <c r="H61" s="1529"/>
      <c r="I61" s="1529"/>
      <c r="J61" s="1529"/>
      <c r="K61" s="1529"/>
      <c r="L61" s="1529"/>
      <c r="M61" s="1529"/>
      <c r="N61" s="1529"/>
      <c r="O61" s="1529"/>
      <c r="P61" s="1529"/>
      <c r="Q61" s="1529"/>
      <c r="R61" s="1529"/>
      <c r="S61" s="1529"/>
      <c r="T61" s="1530"/>
      <c r="U61" s="127">
        <v>77</v>
      </c>
      <c r="V61" s="1550"/>
      <c r="W61" s="1551"/>
      <c r="X61" s="1551"/>
      <c r="Y61" s="1552"/>
      <c r="Z61" s="127">
        <v>74</v>
      </c>
      <c r="AA61" s="1579"/>
      <c r="AB61" s="1580"/>
      <c r="AC61" s="1580"/>
      <c r="AD61" s="1580"/>
      <c r="AE61" s="1581"/>
      <c r="AF61" s="127">
        <v>79</v>
      </c>
      <c r="AG61" s="628"/>
      <c r="AH61" s="128" t="s">
        <v>360</v>
      </c>
    </row>
    <row r="62" spans="1:40" ht="27" customHeight="1" x14ac:dyDescent="0.3">
      <c r="B62" s="1584"/>
      <c r="C62" s="1593"/>
      <c r="D62" s="125">
        <v>55</v>
      </c>
      <c r="E62" s="1528" t="s">
        <v>542</v>
      </c>
      <c r="F62" s="1529"/>
      <c r="G62" s="1529"/>
      <c r="H62" s="1529"/>
      <c r="I62" s="1529"/>
      <c r="J62" s="1529"/>
      <c r="K62" s="1529"/>
      <c r="L62" s="1529"/>
      <c r="M62" s="1529"/>
      <c r="N62" s="1529"/>
      <c r="O62" s="1529"/>
      <c r="P62" s="1529"/>
      <c r="Q62" s="1529"/>
      <c r="R62" s="1529"/>
      <c r="S62" s="1529"/>
      <c r="T62" s="1530"/>
      <c r="U62" s="127">
        <v>1040</v>
      </c>
      <c r="V62" s="1550"/>
      <c r="W62" s="1551"/>
      <c r="X62" s="1551"/>
      <c r="Y62" s="1552"/>
      <c r="Z62" s="174"/>
      <c r="AA62" s="1594"/>
      <c r="AB62" s="1594"/>
      <c r="AC62" s="1594"/>
      <c r="AD62" s="1594"/>
      <c r="AE62" s="1594"/>
      <c r="AF62" s="127">
        <v>1041</v>
      </c>
      <c r="AG62" s="628"/>
      <c r="AH62" s="128" t="s">
        <v>360</v>
      </c>
    </row>
    <row r="63" spans="1:40" ht="27" customHeight="1" x14ac:dyDescent="0.3">
      <c r="B63" s="1584"/>
      <c r="C63" s="1593"/>
      <c r="D63" s="125">
        <v>56</v>
      </c>
      <c r="E63" s="1528" t="s">
        <v>543</v>
      </c>
      <c r="F63" s="1529"/>
      <c r="G63" s="1529"/>
      <c r="H63" s="1529"/>
      <c r="I63" s="1529"/>
      <c r="J63" s="1529"/>
      <c r="K63" s="1529"/>
      <c r="L63" s="1529"/>
      <c r="M63" s="1529"/>
      <c r="N63" s="1529"/>
      <c r="O63" s="1529"/>
      <c r="P63" s="1529"/>
      <c r="Q63" s="1529"/>
      <c r="R63" s="1529"/>
      <c r="S63" s="1529"/>
      <c r="T63" s="1530"/>
      <c r="U63" s="174"/>
      <c r="V63" s="1595"/>
      <c r="W63" s="1596"/>
      <c r="X63" s="1596"/>
      <c r="Y63" s="1597"/>
      <c r="Z63" s="174"/>
      <c r="AA63" s="1594"/>
      <c r="AB63" s="1594"/>
      <c r="AC63" s="1594"/>
      <c r="AD63" s="1594"/>
      <c r="AE63" s="1594"/>
      <c r="AF63" s="127">
        <v>1042</v>
      </c>
      <c r="AG63" s="628"/>
      <c r="AH63" s="128" t="s">
        <v>360</v>
      </c>
    </row>
    <row r="64" spans="1:40" ht="27" customHeight="1" x14ac:dyDescent="0.3">
      <c r="B64" s="1584"/>
      <c r="C64" s="1593"/>
      <c r="D64" s="125">
        <v>57</v>
      </c>
      <c r="E64" s="1528" t="s">
        <v>544</v>
      </c>
      <c r="F64" s="1529"/>
      <c r="G64" s="1529"/>
      <c r="H64" s="1529"/>
      <c r="I64" s="1529"/>
      <c r="J64" s="1529"/>
      <c r="K64" s="1529"/>
      <c r="L64" s="1529"/>
      <c r="M64" s="1529"/>
      <c r="N64" s="1529"/>
      <c r="O64" s="1529"/>
      <c r="P64" s="1529"/>
      <c r="Q64" s="1529"/>
      <c r="R64" s="1529"/>
      <c r="S64" s="1529"/>
      <c r="T64" s="1530"/>
      <c r="U64" s="127">
        <v>824</v>
      </c>
      <c r="V64" s="1565"/>
      <c r="W64" s="1566"/>
      <c r="X64" s="1566"/>
      <c r="Y64" s="1567"/>
      <c r="Z64" s="174"/>
      <c r="AA64" s="1578"/>
      <c r="AB64" s="1578"/>
      <c r="AC64" s="1578"/>
      <c r="AD64" s="1578"/>
      <c r="AE64" s="1578"/>
      <c r="AF64" s="127">
        <v>825</v>
      </c>
      <c r="AG64" s="628"/>
      <c r="AH64" s="128" t="s">
        <v>360</v>
      </c>
    </row>
    <row r="65" spans="2:34" ht="27" customHeight="1" x14ac:dyDescent="0.3">
      <c r="B65" s="1584"/>
      <c r="C65" s="1593"/>
      <c r="D65" s="125">
        <v>58</v>
      </c>
      <c r="E65" s="1528" t="s">
        <v>545</v>
      </c>
      <c r="F65" s="1529"/>
      <c r="G65" s="1529"/>
      <c r="H65" s="1529"/>
      <c r="I65" s="1529"/>
      <c r="J65" s="1529"/>
      <c r="K65" s="1529"/>
      <c r="L65" s="1529"/>
      <c r="M65" s="1529"/>
      <c r="N65" s="1529"/>
      <c r="O65" s="1529"/>
      <c r="P65" s="1529"/>
      <c r="Q65" s="1529"/>
      <c r="R65" s="1529"/>
      <c r="S65" s="1529"/>
      <c r="T65" s="1530"/>
      <c r="U65" s="127">
        <v>1043</v>
      </c>
      <c r="V65" s="1565"/>
      <c r="W65" s="1566"/>
      <c r="X65" s="1566"/>
      <c r="Y65" s="1567"/>
      <c r="Z65" s="171">
        <v>1102</v>
      </c>
      <c r="AA65" s="1582"/>
      <c r="AB65" s="1582"/>
      <c r="AC65" s="1582"/>
      <c r="AD65" s="1582"/>
      <c r="AE65" s="1582"/>
      <c r="AF65" s="127">
        <v>1044</v>
      </c>
      <c r="AG65" s="628"/>
      <c r="AH65" s="128" t="s">
        <v>360</v>
      </c>
    </row>
    <row r="66" spans="2:34" ht="27" customHeight="1" x14ac:dyDescent="0.3">
      <c r="B66" s="1584"/>
      <c r="C66" s="1593"/>
      <c r="D66" s="125">
        <v>59</v>
      </c>
      <c r="E66" s="1528" t="s">
        <v>546</v>
      </c>
      <c r="F66" s="1529"/>
      <c r="G66" s="1529"/>
      <c r="H66" s="1529"/>
      <c r="I66" s="1529"/>
      <c r="J66" s="1529"/>
      <c r="K66" s="1529"/>
      <c r="L66" s="1529"/>
      <c r="M66" s="1529"/>
      <c r="N66" s="1529"/>
      <c r="O66" s="1529"/>
      <c r="P66" s="1529"/>
      <c r="Q66" s="1529"/>
      <c r="R66" s="1529"/>
      <c r="S66" s="1529"/>
      <c r="T66" s="1530"/>
      <c r="U66" s="127">
        <v>113</v>
      </c>
      <c r="V66" s="1565"/>
      <c r="W66" s="1566"/>
      <c r="X66" s="1566"/>
      <c r="Y66" s="1567"/>
      <c r="Z66" s="127">
        <v>1007</v>
      </c>
      <c r="AA66" s="1582"/>
      <c r="AB66" s="1582"/>
      <c r="AC66" s="1582"/>
      <c r="AD66" s="1582"/>
      <c r="AE66" s="1582"/>
      <c r="AF66" s="127">
        <v>114</v>
      </c>
      <c r="AG66" s="628"/>
      <c r="AH66" s="128" t="s">
        <v>360</v>
      </c>
    </row>
    <row r="67" spans="2:34" ht="27" customHeight="1" x14ac:dyDescent="0.3">
      <c r="B67" s="1584"/>
      <c r="C67" s="1593"/>
      <c r="D67" s="125">
        <v>60</v>
      </c>
      <c r="E67" s="1528" t="s">
        <v>547</v>
      </c>
      <c r="F67" s="1529"/>
      <c r="G67" s="1529"/>
      <c r="H67" s="1529"/>
      <c r="I67" s="1529"/>
      <c r="J67" s="1529"/>
      <c r="K67" s="1529"/>
      <c r="L67" s="1529"/>
      <c r="M67" s="1529"/>
      <c r="N67" s="1529"/>
      <c r="O67" s="1529"/>
      <c r="P67" s="1529"/>
      <c r="Q67" s="1529"/>
      <c r="R67" s="1529"/>
      <c r="S67" s="1529"/>
      <c r="T67" s="1530"/>
      <c r="U67" s="127">
        <v>908</v>
      </c>
      <c r="V67" s="1565"/>
      <c r="W67" s="1566"/>
      <c r="X67" s="1566"/>
      <c r="Y67" s="1567"/>
      <c r="Z67" s="174"/>
      <c r="AA67" s="1578"/>
      <c r="AB67" s="1578"/>
      <c r="AC67" s="1578"/>
      <c r="AD67" s="1578"/>
      <c r="AE67" s="1578"/>
      <c r="AF67" s="127">
        <v>909</v>
      </c>
      <c r="AG67" s="628"/>
      <c r="AH67" s="128" t="s">
        <v>360</v>
      </c>
    </row>
    <row r="68" spans="2:34" ht="27" customHeight="1" x14ac:dyDescent="0.3">
      <c r="B68" s="1584"/>
      <c r="C68" s="1593"/>
      <c r="D68" s="125">
        <v>61</v>
      </c>
      <c r="E68" s="1528" t="s">
        <v>548</v>
      </c>
      <c r="F68" s="1529"/>
      <c r="G68" s="1529"/>
      <c r="H68" s="1529"/>
      <c r="I68" s="1529"/>
      <c r="J68" s="1529"/>
      <c r="K68" s="1529"/>
      <c r="L68" s="1529"/>
      <c r="M68" s="1529"/>
      <c r="N68" s="1529"/>
      <c r="O68" s="1529"/>
      <c r="P68" s="1529"/>
      <c r="Q68" s="1529"/>
      <c r="R68" s="1529"/>
      <c r="S68" s="1529"/>
      <c r="T68" s="1530"/>
      <c r="U68" s="127">
        <v>951</v>
      </c>
      <c r="V68" s="1565"/>
      <c r="W68" s="1566"/>
      <c r="X68" s="1566"/>
      <c r="Y68" s="1567"/>
      <c r="Z68" s="174"/>
      <c r="AA68" s="1578"/>
      <c r="AB68" s="1578"/>
      <c r="AC68" s="1578"/>
      <c r="AD68" s="1578"/>
      <c r="AE68" s="1578"/>
      <c r="AF68" s="127">
        <v>952</v>
      </c>
      <c r="AG68" s="628"/>
      <c r="AH68" s="128" t="s">
        <v>360</v>
      </c>
    </row>
    <row r="69" spans="2:34" ht="27" customHeight="1" x14ac:dyDescent="0.3">
      <c r="B69" s="1584"/>
      <c r="C69" s="1593"/>
      <c r="D69" s="125">
        <v>62</v>
      </c>
      <c r="E69" s="1528" t="s">
        <v>549</v>
      </c>
      <c r="F69" s="1529"/>
      <c r="G69" s="1529"/>
      <c r="H69" s="1529"/>
      <c r="I69" s="1529"/>
      <c r="J69" s="1529"/>
      <c r="K69" s="1529"/>
      <c r="L69" s="1529"/>
      <c r="M69" s="1529"/>
      <c r="N69" s="1529"/>
      <c r="O69" s="1529"/>
      <c r="P69" s="1529"/>
      <c r="Q69" s="1529"/>
      <c r="R69" s="1529"/>
      <c r="S69" s="1529"/>
      <c r="T69" s="1530"/>
      <c r="U69" s="127">
        <v>753</v>
      </c>
      <c r="V69" s="1565"/>
      <c r="W69" s="1566"/>
      <c r="X69" s="1566"/>
      <c r="Y69" s="1567"/>
      <c r="Z69" s="127">
        <v>754</v>
      </c>
      <c r="AA69" s="1577"/>
      <c r="AB69" s="1577"/>
      <c r="AC69" s="1577"/>
      <c r="AD69" s="1577"/>
      <c r="AE69" s="1577"/>
      <c r="AF69" s="127">
        <v>755</v>
      </c>
      <c r="AG69" s="628"/>
      <c r="AH69" s="128" t="s">
        <v>360</v>
      </c>
    </row>
    <row r="70" spans="2:34" ht="27" customHeight="1" x14ac:dyDescent="0.3">
      <c r="B70" s="1584"/>
      <c r="C70" s="1593"/>
      <c r="D70" s="125">
        <v>63</v>
      </c>
      <c r="E70" s="1574" t="s">
        <v>550</v>
      </c>
      <c r="F70" s="1575"/>
      <c r="G70" s="1575"/>
      <c r="H70" s="1575"/>
      <c r="I70" s="1575"/>
      <c r="J70" s="1575"/>
      <c r="K70" s="1575"/>
      <c r="L70" s="1575"/>
      <c r="M70" s="1575"/>
      <c r="N70" s="1575"/>
      <c r="O70" s="1575"/>
      <c r="P70" s="1575"/>
      <c r="Q70" s="1575"/>
      <c r="R70" s="1575"/>
      <c r="S70" s="1575"/>
      <c r="T70" s="1576"/>
      <c r="U70" s="127">
        <v>133</v>
      </c>
      <c r="V70" s="1565"/>
      <c r="W70" s="1566"/>
      <c r="X70" s="1566"/>
      <c r="Y70" s="1567"/>
      <c r="Z70" s="127">
        <v>138</v>
      </c>
      <c r="AA70" s="1577"/>
      <c r="AB70" s="1577"/>
      <c r="AC70" s="1577"/>
      <c r="AD70" s="1577"/>
      <c r="AE70" s="1577"/>
      <c r="AF70" s="127">
        <v>134</v>
      </c>
      <c r="AG70" s="628"/>
      <c r="AH70" s="128" t="s">
        <v>360</v>
      </c>
    </row>
    <row r="71" spans="2:34" ht="27" customHeight="1" x14ac:dyDescent="0.3">
      <c r="B71" s="1584"/>
      <c r="C71" s="1593"/>
      <c r="D71" s="125">
        <v>64</v>
      </c>
      <c r="E71" s="1574" t="s">
        <v>551</v>
      </c>
      <c r="F71" s="1575"/>
      <c r="G71" s="1575"/>
      <c r="H71" s="1575"/>
      <c r="I71" s="1575"/>
      <c r="J71" s="1575"/>
      <c r="K71" s="1575"/>
      <c r="L71" s="1575"/>
      <c r="M71" s="1575"/>
      <c r="N71" s="1575"/>
      <c r="O71" s="1575"/>
      <c r="P71" s="1575"/>
      <c r="Q71" s="1575"/>
      <c r="R71" s="1575"/>
      <c r="S71" s="1575"/>
      <c r="T71" s="1576"/>
      <c r="U71" s="127">
        <v>32</v>
      </c>
      <c r="V71" s="1565"/>
      <c r="W71" s="1566"/>
      <c r="X71" s="1566"/>
      <c r="Y71" s="1567"/>
      <c r="Z71" s="127">
        <v>76</v>
      </c>
      <c r="AA71" s="1577"/>
      <c r="AB71" s="1577"/>
      <c r="AC71" s="1577"/>
      <c r="AD71" s="1577"/>
      <c r="AE71" s="1577"/>
      <c r="AF71" s="127">
        <v>34</v>
      </c>
      <c r="AG71" s="628"/>
      <c r="AH71" s="128" t="s">
        <v>360</v>
      </c>
    </row>
    <row r="72" spans="2:34" ht="27" customHeight="1" x14ac:dyDescent="0.3">
      <c r="B72" s="1584"/>
      <c r="C72" s="1593"/>
      <c r="D72" s="125">
        <v>65</v>
      </c>
      <c r="E72" s="1528" t="s">
        <v>552</v>
      </c>
      <c r="F72" s="1572"/>
      <c r="G72" s="1572"/>
      <c r="H72" s="1572"/>
      <c r="I72" s="1572"/>
      <c r="J72" s="1572"/>
      <c r="K72" s="1572"/>
      <c r="L72" s="1572"/>
      <c r="M72" s="1572"/>
      <c r="N72" s="1572"/>
      <c r="O72" s="1572"/>
      <c r="P72" s="1572"/>
      <c r="Q72" s="1572"/>
      <c r="R72" s="1572"/>
      <c r="S72" s="1572"/>
      <c r="T72" s="1573"/>
      <c r="U72" s="127">
        <v>1643</v>
      </c>
      <c r="V72" s="1565"/>
      <c r="W72" s="1566"/>
      <c r="X72" s="1566"/>
      <c r="Y72" s="1567"/>
      <c r="Z72" s="174"/>
      <c r="AA72" s="1571"/>
      <c r="AB72" s="1571"/>
      <c r="AC72" s="1571"/>
      <c r="AD72" s="1571"/>
      <c r="AE72" s="1571"/>
      <c r="AF72" s="127">
        <v>1644</v>
      </c>
      <c r="AG72" s="628"/>
      <c r="AH72" s="128" t="s">
        <v>360</v>
      </c>
    </row>
    <row r="73" spans="2:34" ht="27" customHeight="1" x14ac:dyDescent="0.3">
      <c r="B73" s="1584"/>
      <c r="C73" s="1593"/>
      <c r="D73" s="125">
        <v>66</v>
      </c>
      <c r="E73" s="1528" t="s">
        <v>553</v>
      </c>
      <c r="F73" s="1529"/>
      <c r="G73" s="1529"/>
      <c r="H73" s="1529"/>
      <c r="I73" s="1529"/>
      <c r="J73" s="1529"/>
      <c r="K73" s="1529"/>
      <c r="L73" s="1529"/>
      <c r="M73" s="1529"/>
      <c r="N73" s="1529"/>
      <c r="O73" s="1529"/>
      <c r="P73" s="1529"/>
      <c r="Q73" s="1529"/>
      <c r="R73" s="1529"/>
      <c r="S73" s="1529"/>
      <c r="T73" s="1530"/>
      <c r="U73" s="127">
        <v>1133</v>
      </c>
      <c r="V73" s="1565"/>
      <c r="W73" s="1566"/>
      <c r="X73" s="1566"/>
      <c r="Y73" s="1567"/>
      <c r="Z73" s="174"/>
      <c r="AA73" s="1571"/>
      <c r="AB73" s="1571"/>
      <c r="AC73" s="1571"/>
      <c r="AD73" s="1571"/>
      <c r="AE73" s="1571"/>
      <c r="AF73" s="127">
        <v>1135</v>
      </c>
      <c r="AG73" s="628"/>
      <c r="AH73" s="128" t="s">
        <v>360</v>
      </c>
    </row>
    <row r="74" spans="2:34" ht="27" customHeight="1" x14ac:dyDescent="0.3">
      <c r="B74" s="1584"/>
      <c r="C74" s="1593"/>
      <c r="D74" s="125">
        <v>67</v>
      </c>
      <c r="E74" s="1528" t="s">
        <v>554</v>
      </c>
      <c r="F74" s="1529"/>
      <c r="G74" s="1529"/>
      <c r="H74" s="1529"/>
      <c r="I74" s="1529"/>
      <c r="J74" s="1529"/>
      <c r="K74" s="1529"/>
      <c r="L74" s="1529"/>
      <c r="M74" s="1529"/>
      <c r="N74" s="1529"/>
      <c r="O74" s="1529"/>
      <c r="P74" s="1529"/>
      <c r="Q74" s="1529"/>
      <c r="R74" s="1529"/>
      <c r="S74" s="1529"/>
      <c r="T74" s="1530"/>
      <c r="U74" s="127">
        <v>1134</v>
      </c>
      <c r="V74" s="1568"/>
      <c r="W74" s="1569"/>
      <c r="X74" s="1569"/>
      <c r="Y74" s="1570"/>
      <c r="Z74" s="174"/>
      <c r="AA74" s="1571"/>
      <c r="AB74" s="1571"/>
      <c r="AC74" s="1571"/>
      <c r="AD74" s="1571"/>
      <c r="AE74" s="1571"/>
      <c r="AF74" s="127">
        <v>1136</v>
      </c>
      <c r="AG74" s="628"/>
      <c r="AH74" s="128" t="s">
        <v>360</v>
      </c>
    </row>
    <row r="75" spans="2:34" ht="55.8" customHeight="1" x14ac:dyDescent="0.3">
      <c r="B75" s="1584"/>
      <c r="C75" s="1593"/>
      <c r="D75" s="125">
        <v>68</v>
      </c>
      <c r="E75" s="1528" t="s">
        <v>555</v>
      </c>
      <c r="F75" s="1529"/>
      <c r="G75" s="1529"/>
      <c r="H75" s="1529"/>
      <c r="I75" s="1529"/>
      <c r="J75" s="1529"/>
      <c r="K75" s="1529"/>
      <c r="L75" s="1529"/>
      <c r="M75" s="1529"/>
      <c r="N75" s="1529"/>
      <c r="O75" s="1529"/>
      <c r="P75" s="127">
        <v>911</v>
      </c>
      <c r="Q75" s="1565"/>
      <c r="R75" s="1566"/>
      <c r="S75" s="1566"/>
      <c r="T75" s="1566"/>
      <c r="U75" s="1566"/>
      <c r="V75" s="1528" t="s">
        <v>556</v>
      </c>
      <c r="W75" s="1529"/>
      <c r="X75" s="1529"/>
      <c r="Y75" s="1530"/>
      <c r="Z75" s="127">
        <v>913</v>
      </c>
      <c r="AA75" s="1565"/>
      <c r="AB75" s="1566"/>
      <c r="AC75" s="1566"/>
      <c r="AD75" s="1566"/>
      <c r="AE75" s="1567"/>
      <c r="AF75" s="127">
        <v>914</v>
      </c>
      <c r="AG75" s="628"/>
      <c r="AH75" s="128" t="s">
        <v>360</v>
      </c>
    </row>
    <row r="76" spans="2:34" ht="42.6" customHeight="1" x14ac:dyDescent="0.3">
      <c r="B76" s="1584"/>
      <c r="C76" s="1593"/>
      <c r="D76" s="125">
        <v>69</v>
      </c>
      <c r="E76" s="1528" t="s">
        <v>557</v>
      </c>
      <c r="F76" s="1529"/>
      <c r="G76" s="1529"/>
      <c r="H76" s="1529"/>
      <c r="I76" s="1529"/>
      <c r="J76" s="1529"/>
      <c r="K76" s="1529"/>
      <c r="L76" s="1529"/>
      <c r="M76" s="1529"/>
      <c r="N76" s="1529"/>
      <c r="O76" s="1530"/>
      <c r="P76" s="127">
        <v>923</v>
      </c>
      <c r="Q76" s="1562"/>
      <c r="R76" s="1563"/>
      <c r="S76" s="1563"/>
      <c r="T76" s="1563"/>
      <c r="U76" s="1564"/>
      <c r="V76" s="1528" t="s">
        <v>558</v>
      </c>
      <c r="W76" s="1529"/>
      <c r="X76" s="1529"/>
      <c r="Y76" s="1530"/>
      <c r="Z76" s="127">
        <v>924</v>
      </c>
      <c r="AA76" s="1565"/>
      <c r="AB76" s="1566"/>
      <c r="AC76" s="1566"/>
      <c r="AD76" s="1566"/>
      <c r="AE76" s="1567"/>
      <c r="AF76" s="127">
        <v>925</v>
      </c>
      <c r="AG76" s="628"/>
      <c r="AH76" s="128" t="s">
        <v>360</v>
      </c>
    </row>
    <row r="77" spans="2:34" ht="27" customHeight="1" x14ac:dyDescent="0.3">
      <c r="B77" s="1584"/>
      <c r="C77" s="1593"/>
      <c r="D77" s="125">
        <v>70</v>
      </c>
      <c r="E77" s="1528" t="s">
        <v>559</v>
      </c>
      <c r="F77" s="1529"/>
      <c r="G77" s="1529"/>
      <c r="H77" s="1529"/>
      <c r="I77" s="1529"/>
      <c r="J77" s="1529"/>
      <c r="K77" s="1529"/>
      <c r="L77" s="1529"/>
      <c r="M77" s="1529"/>
      <c r="N77" s="1529"/>
      <c r="O77" s="1529"/>
      <c r="P77" s="1529"/>
      <c r="Q77" s="1529"/>
      <c r="R77" s="1529"/>
      <c r="S77" s="1529"/>
      <c r="T77" s="1529"/>
      <c r="U77" s="1529"/>
      <c r="V77" s="1529"/>
      <c r="W77" s="1529"/>
      <c r="X77" s="1529"/>
      <c r="Y77" s="1529"/>
      <c r="Z77" s="1529"/>
      <c r="AA77" s="1529"/>
      <c r="AB77" s="1529"/>
      <c r="AC77" s="1529"/>
      <c r="AD77" s="1529"/>
      <c r="AE77" s="1530"/>
      <c r="AF77" s="127">
        <v>1048</v>
      </c>
      <c r="AG77" s="628"/>
      <c r="AH77" s="175" t="s">
        <v>360</v>
      </c>
    </row>
    <row r="78" spans="2:34" ht="46.2" customHeight="1" x14ac:dyDescent="0.3">
      <c r="B78" s="1584"/>
      <c r="C78" s="1593"/>
      <c r="D78" s="125">
        <v>71</v>
      </c>
      <c r="E78" s="1528" t="s">
        <v>560</v>
      </c>
      <c r="F78" s="1529"/>
      <c r="G78" s="1529"/>
      <c r="H78" s="1529"/>
      <c r="I78" s="1529"/>
      <c r="J78" s="1529"/>
      <c r="K78" s="1529"/>
      <c r="L78" s="1529"/>
      <c r="M78" s="1529"/>
      <c r="N78" s="1529"/>
      <c r="O78" s="1530"/>
      <c r="P78" s="127">
        <v>1051</v>
      </c>
      <c r="Q78" s="1550"/>
      <c r="R78" s="1551"/>
      <c r="S78" s="1551"/>
      <c r="T78" s="1551"/>
      <c r="U78" s="1552"/>
      <c r="V78" s="1528" t="s">
        <v>561</v>
      </c>
      <c r="W78" s="1529"/>
      <c r="X78" s="1529"/>
      <c r="Y78" s="1530"/>
      <c r="Z78" s="127">
        <v>1052</v>
      </c>
      <c r="AA78" s="1550"/>
      <c r="AB78" s="1551"/>
      <c r="AC78" s="1551"/>
      <c r="AD78" s="1551"/>
      <c r="AE78" s="1552"/>
      <c r="AF78" s="127">
        <v>1053</v>
      </c>
      <c r="AG78" s="628"/>
      <c r="AH78" s="128" t="s">
        <v>360</v>
      </c>
    </row>
    <row r="79" spans="2:34" ht="27" customHeight="1" x14ac:dyDescent="0.3">
      <c r="B79" s="1584"/>
      <c r="C79" s="1593"/>
      <c r="D79" s="125">
        <v>72</v>
      </c>
      <c r="E79" s="1528" t="s">
        <v>562</v>
      </c>
      <c r="F79" s="1529"/>
      <c r="G79" s="1529"/>
      <c r="H79" s="1529"/>
      <c r="I79" s="1529"/>
      <c r="J79" s="1529"/>
      <c r="K79" s="1529"/>
      <c r="L79" s="1529"/>
      <c r="M79" s="1529"/>
      <c r="N79" s="1529"/>
      <c r="O79" s="1530"/>
      <c r="P79" s="127">
        <v>21</v>
      </c>
      <c r="Q79" s="1550"/>
      <c r="R79" s="1551"/>
      <c r="S79" s="1551"/>
      <c r="T79" s="1551"/>
      <c r="U79" s="1552"/>
      <c r="V79" s="1528" t="s">
        <v>563</v>
      </c>
      <c r="W79" s="1529"/>
      <c r="X79" s="1529"/>
      <c r="Y79" s="1530"/>
      <c r="Z79" s="127">
        <v>43</v>
      </c>
      <c r="AA79" s="1550"/>
      <c r="AB79" s="1551"/>
      <c r="AC79" s="1551"/>
      <c r="AD79" s="1551"/>
      <c r="AE79" s="1552"/>
      <c r="AF79" s="127">
        <v>756</v>
      </c>
      <c r="AG79" s="628"/>
      <c r="AH79" s="128" t="s">
        <v>360</v>
      </c>
    </row>
    <row r="80" spans="2:34" ht="36" customHeight="1" x14ac:dyDescent="0.3">
      <c r="B80" s="1584"/>
      <c r="C80" s="1593"/>
      <c r="D80" s="125">
        <v>73</v>
      </c>
      <c r="E80" s="1528" t="s">
        <v>564</v>
      </c>
      <c r="F80" s="1529"/>
      <c r="G80" s="1529"/>
      <c r="H80" s="1529"/>
      <c r="I80" s="1529"/>
      <c r="J80" s="1529"/>
      <c r="K80" s="1529"/>
      <c r="L80" s="1529"/>
      <c r="M80" s="1529"/>
      <c r="N80" s="1529"/>
      <c r="O80" s="1530"/>
      <c r="P80" s="127">
        <v>767</v>
      </c>
      <c r="Q80" s="1550"/>
      <c r="R80" s="1551"/>
      <c r="S80" s="1551"/>
      <c r="T80" s="1551"/>
      <c r="U80" s="1552"/>
      <c r="V80" s="1559" t="s">
        <v>565</v>
      </c>
      <c r="W80" s="1560"/>
      <c r="X80" s="1560"/>
      <c r="Y80" s="1561"/>
      <c r="Z80" s="127">
        <v>862</v>
      </c>
      <c r="AA80" s="1550"/>
      <c r="AB80" s="1551"/>
      <c r="AC80" s="1551"/>
      <c r="AD80" s="1551"/>
      <c r="AE80" s="1552"/>
      <c r="AF80" s="127">
        <v>863</v>
      </c>
      <c r="AG80" s="628"/>
      <c r="AH80" s="128" t="s">
        <v>360</v>
      </c>
    </row>
    <row r="81" spans="1:40" ht="27" customHeight="1" x14ac:dyDescent="0.3">
      <c r="B81" s="1584"/>
      <c r="C81" s="1553" t="s">
        <v>566</v>
      </c>
      <c r="D81" s="125">
        <v>74</v>
      </c>
      <c r="E81" s="1528" t="s">
        <v>567</v>
      </c>
      <c r="F81" s="1529"/>
      <c r="G81" s="1529"/>
      <c r="H81" s="1529"/>
      <c r="I81" s="1529"/>
      <c r="J81" s="1529"/>
      <c r="K81" s="1529"/>
      <c r="L81" s="1529"/>
      <c r="M81" s="1529"/>
      <c r="N81" s="1529"/>
      <c r="O81" s="1529"/>
      <c r="P81" s="1529"/>
      <c r="Q81" s="1529"/>
      <c r="R81" s="1529"/>
      <c r="S81" s="1529"/>
      <c r="T81" s="1530"/>
      <c r="U81" s="127">
        <v>51</v>
      </c>
      <c r="V81" s="1556"/>
      <c r="W81" s="1557"/>
      <c r="X81" s="1557"/>
      <c r="Y81" s="1558"/>
      <c r="Z81" s="127">
        <v>63</v>
      </c>
      <c r="AA81" s="1550"/>
      <c r="AB81" s="1551"/>
      <c r="AC81" s="1551"/>
      <c r="AD81" s="1551"/>
      <c r="AE81" s="1552"/>
      <c r="AF81" s="127">
        <v>71</v>
      </c>
      <c r="AG81" s="628"/>
      <c r="AH81" s="128" t="s">
        <v>360</v>
      </c>
    </row>
    <row r="82" spans="1:40" ht="27" customHeight="1" x14ac:dyDescent="0.3">
      <c r="B82" s="1584"/>
      <c r="C82" s="1554"/>
      <c r="D82" s="125">
        <v>75</v>
      </c>
      <c r="E82" s="1528" t="s">
        <v>568</v>
      </c>
      <c r="F82" s="1529"/>
      <c r="G82" s="1529"/>
      <c r="H82" s="1529"/>
      <c r="I82" s="1529"/>
      <c r="J82" s="1529"/>
      <c r="K82" s="1529"/>
      <c r="L82" s="1529"/>
      <c r="M82" s="1529"/>
      <c r="N82" s="1529"/>
      <c r="O82" s="1530"/>
      <c r="P82" s="127">
        <v>36</v>
      </c>
      <c r="Q82" s="1550"/>
      <c r="R82" s="1551"/>
      <c r="S82" s="1551"/>
      <c r="T82" s="1551"/>
      <c r="U82" s="1552"/>
      <c r="V82" s="1528" t="s">
        <v>569</v>
      </c>
      <c r="W82" s="1529"/>
      <c r="X82" s="1529"/>
      <c r="Y82" s="1530"/>
      <c r="Z82" s="127">
        <v>848</v>
      </c>
      <c r="AA82" s="1550"/>
      <c r="AB82" s="1551"/>
      <c r="AC82" s="1551"/>
      <c r="AD82" s="1551"/>
      <c r="AE82" s="1552"/>
      <c r="AF82" s="127">
        <v>849</v>
      </c>
      <c r="AG82" s="628"/>
      <c r="AH82" s="176" t="s">
        <v>107</v>
      </c>
    </row>
    <row r="83" spans="1:40" ht="42.6" customHeight="1" x14ac:dyDescent="0.3">
      <c r="B83" s="1584"/>
      <c r="C83" s="1554"/>
      <c r="D83" s="125">
        <v>76</v>
      </c>
      <c r="E83" s="1528" t="s">
        <v>570</v>
      </c>
      <c r="F83" s="1529"/>
      <c r="G83" s="1529"/>
      <c r="H83" s="1529"/>
      <c r="I83" s="1529"/>
      <c r="J83" s="1529"/>
      <c r="K83" s="1529"/>
      <c r="L83" s="1529"/>
      <c r="M83" s="1529"/>
      <c r="N83" s="1529"/>
      <c r="O83" s="1530"/>
      <c r="P83" s="127">
        <v>82</v>
      </c>
      <c r="Q83" s="1550"/>
      <c r="R83" s="1551"/>
      <c r="S83" s="1551"/>
      <c r="T83" s="1551"/>
      <c r="U83" s="1552"/>
      <c r="V83" s="1528" t="s">
        <v>571</v>
      </c>
      <c r="W83" s="1529"/>
      <c r="X83" s="1529"/>
      <c r="Y83" s="1530"/>
      <c r="Z83" s="127">
        <v>1123</v>
      </c>
      <c r="AA83" s="1550"/>
      <c r="AB83" s="1551"/>
      <c r="AC83" s="1551"/>
      <c r="AD83" s="1551"/>
      <c r="AE83" s="1552"/>
      <c r="AF83" s="127">
        <v>1125</v>
      </c>
      <c r="AG83" s="628"/>
      <c r="AH83" s="176" t="s">
        <v>107</v>
      </c>
    </row>
    <row r="84" spans="1:40" ht="34.200000000000003" customHeight="1" x14ac:dyDescent="0.3">
      <c r="B84" s="1584"/>
      <c r="C84" s="1554"/>
      <c r="D84" s="125">
        <v>77</v>
      </c>
      <c r="E84" s="1528" t="s">
        <v>572</v>
      </c>
      <c r="F84" s="1529"/>
      <c r="G84" s="1529"/>
      <c r="H84" s="1529"/>
      <c r="I84" s="1529"/>
      <c r="J84" s="1529"/>
      <c r="K84" s="1529"/>
      <c r="L84" s="1529"/>
      <c r="M84" s="1529"/>
      <c r="N84" s="1529"/>
      <c r="O84" s="1530"/>
      <c r="P84" s="127">
        <v>83</v>
      </c>
      <c r="Q84" s="1550"/>
      <c r="R84" s="1551"/>
      <c r="S84" s="1551"/>
      <c r="T84" s="1551"/>
      <c r="U84" s="1552"/>
      <c r="V84" s="1528" t="s">
        <v>573</v>
      </c>
      <c r="W84" s="1529"/>
      <c r="X84" s="1529"/>
      <c r="Y84" s="1530"/>
      <c r="Z84" s="127">
        <v>173</v>
      </c>
      <c r="AA84" s="1550"/>
      <c r="AB84" s="1551"/>
      <c r="AC84" s="1551"/>
      <c r="AD84" s="1551"/>
      <c r="AE84" s="1552"/>
      <c r="AF84" s="127">
        <v>612</v>
      </c>
      <c r="AG84" s="628"/>
      <c r="AH84" s="176" t="s">
        <v>107</v>
      </c>
    </row>
    <row r="85" spans="1:40" ht="38.4" customHeight="1" x14ac:dyDescent="0.3">
      <c r="B85" s="1584"/>
      <c r="C85" s="1554"/>
      <c r="D85" s="125">
        <v>78</v>
      </c>
      <c r="E85" s="1528" t="s">
        <v>574</v>
      </c>
      <c r="F85" s="1529"/>
      <c r="G85" s="1529"/>
      <c r="H85" s="1529"/>
      <c r="I85" s="1529"/>
      <c r="J85" s="1529"/>
      <c r="K85" s="1529"/>
      <c r="L85" s="1529"/>
      <c r="M85" s="1529"/>
      <c r="N85" s="1529"/>
      <c r="O85" s="1530"/>
      <c r="P85" s="127">
        <v>198</v>
      </c>
      <c r="Q85" s="1550"/>
      <c r="R85" s="1551"/>
      <c r="S85" s="1551"/>
      <c r="T85" s="1551"/>
      <c r="U85" s="1552"/>
      <c r="V85" s="1528" t="s">
        <v>575</v>
      </c>
      <c r="W85" s="1529"/>
      <c r="X85" s="1529"/>
      <c r="Y85" s="1530"/>
      <c r="Z85" s="127">
        <v>54</v>
      </c>
      <c r="AA85" s="1550"/>
      <c r="AB85" s="1551"/>
      <c r="AC85" s="1551"/>
      <c r="AD85" s="1551"/>
      <c r="AE85" s="1552"/>
      <c r="AF85" s="127">
        <v>611</v>
      </c>
      <c r="AG85" s="628"/>
      <c r="AH85" s="176" t="s">
        <v>107</v>
      </c>
    </row>
    <row r="86" spans="1:40" ht="43.8" customHeight="1" x14ac:dyDescent="0.3">
      <c r="B86" s="1584"/>
      <c r="C86" s="1554"/>
      <c r="D86" s="125">
        <v>79</v>
      </c>
      <c r="E86" s="1528" t="s">
        <v>576</v>
      </c>
      <c r="F86" s="1529"/>
      <c r="G86" s="1529"/>
      <c r="H86" s="1529"/>
      <c r="I86" s="1529"/>
      <c r="J86" s="1529"/>
      <c r="K86" s="1529"/>
      <c r="L86" s="1529"/>
      <c r="M86" s="1529"/>
      <c r="N86" s="1529"/>
      <c r="O86" s="1530"/>
      <c r="P86" s="127">
        <v>832</v>
      </c>
      <c r="Q86" s="1550"/>
      <c r="R86" s="1551"/>
      <c r="S86" s="1551"/>
      <c r="T86" s="1551"/>
      <c r="U86" s="1552"/>
      <c r="V86" s="1528" t="s">
        <v>577</v>
      </c>
      <c r="W86" s="1529"/>
      <c r="X86" s="1529"/>
      <c r="Y86" s="1530"/>
      <c r="Z86" s="127">
        <v>833</v>
      </c>
      <c r="AA86" s="1550"/>
      <c r="AB86" s="1551"/>
      <c r="AC86" s="1551"/>
      <c r="AD86" s="1551"/>
      <c r="AE86" s="1552"/>
      <c r="AF86" s="127">
        <v>834</v>
      </c>
      <c r="AG86" s="628"/>
      <c r="AH86" s="176" t="s">
        <v>107</v>
      </c>
    </row>
    <row r="87" spans="1:40" ht="47.4" customHeight="1" x14ac:dyDescent="0.3">
      <c r="B87" s="1584"/>
      <c r="C87" s="1554"/>
      <c r="D87" s="125">
        <v>80</v>
      </c>
      <c r="E87" s="1528" t="s">
        <v>578</v>
      </c>
      <c r="F87" s="1529"/>
      <c r="G87" s="1529"/>
      <c r="H87" s="1529"/>
      <c r="I87" s="1529"/>
      <c r="J87" s="1529"/>
      <c r="K87" s="1529"/>
      <c r="L87" s="1529"/>
      <c r="M87" s="1529"/>
      <c r="N87" s="1529"/>
      <c r="O87" s="1530"/>
      <c r="P87" s="127">
        <v>912</v>
      </c>
      <c r="Q87" s="1550"/>
      <c r="R87" s="1551"/>
      <c r="S87" s="1551"/>
      <c r="T87" s="1551"/>
      <c r="U87" s="1552"/>
      <c r="V87" s="1528" t="s">
        <v>579</v>
      </c>
      <c r="W87" s="1529"/>
      <c r="X87" s="1529"/>
      <c r="Y87" s="1530"/>
      <c r="Z87" s="127">
        <v>167</v>
      </c>
      <c r="AA87" s="1550"/>
      <c r="AB87" s="1551"/>
      <c r="AC87" s="1551"/>
      <c r="AD87" s="1551"/>
      <c r="AE87" s="1552"/>
      <c r="AF87" s="127">
        <v>747</v>
      </c>
      <c r="AG87" s="628"/>
      <c r="AH87" s="176" t="s">
        <v>107</v>
      </c>
    </row>
    <row r="88" spans="1:40" ht="42" customHeight="1" x14ac:dyDescent="0.3">
      <c r="B88" s="1584"/>
      <c r="C88" s="1554"/>
      <c r="D88" s="125">
        <v>81</v>
      </c>
      <c r="E88" s="1528" t="s">
        <v>580</v>
      </c>
      <c r="F88" s="1529"/>
      <c r="G88" s="1529"/>
      <c r="H88" s="1529"/>
      <c r="I88" s="1529"/>
      <c r="J88" s="1529"/>
      <c r="K88" s="1529"/>
      <c r="L88" s="1529"/>
      <c r="M88" s="1529"/>
      <c r="N88" s="1529"/>
      <c r="O88" s="1530"/>
      <c r="P88" s="127">
        <v>119</v>
      </c>
      <c r="Q88" s="1550"/>
      <c r="R88" s="1551"/>
      <c r="S88" s="1551"/>
      <c r="T88" s="1551"/>
      <c r="U88" s="1552"/>
      <c r="V88" s="1528" t="s">
        <v>581</v>
      </c>
      <c r="W88" s="1529"/>
      <c r="X88" s="1529"/>
      <c r="Y88" s="1530"/>
      <c r="Z88" s="127">
        <v>116</v>
      </c>
      <c r="AA88" s="1550"/>
      <c r="AB88" s="1551"/>
      <c r="AC88" s="1551"/>
      <c r="AD88" s="1551"/>
      <c r="AE88" s="1552"/>
      <c r="AF88" s="127">
        <v>757</v>
      </c>
      <c r="AG88" s="628"/>
      <c r="AH88" s="176" t="s">
        <v>107</v>
      </c>
    </row>
    <row r="89" spans="1:40" ht="32.4" customHeight="1" x14ac:dyDescent="0.3">
      <c r="B89" s="1584"/>
      <c r="C89" s="1554"/>
      <c r="D89" s="125">
        <v>82</v>
      </c>
      <c r="E89" s="1528" t="s">
        <v>582</v>
      </c>
      <c r="F89" s="1529"/>
      <c r="G89" s="1529"/>
      <c r="H89" s="1529"/>
      <c r="I89" s="1529"/>
      <c r="J89" s="1529"/>
      <c r="K89" s="1529"/>
      <c r="L89" s="1529"/>
      <c r="M89" s="1529"/>
      <c r="N89" s="1529"/>
      <c r="O89" s="1530"/>
      <c r="P89" s="127">
        <v>58</v>
      </c>
      <c r="Q89" s="1550"/>
      <c r="R89" s="1551"/>
      <c r="S89" s="1551"/>
      <c r="T89" s="1551"/>
      <c r="U89" s="1552"/>
      <c r="V89" s="1528" t="s">
        <v>583</v>
      </c>
      <c r="W89" s="1529"/>
      <c r="X89" s="1529"/>
      <c r="Y89" s="1530"/>
      <c r="Z89" s="127">
        <v>870</v>
      </c>
      <c r="AA89" s="1550"/>
      <c r="AB89" s="1551"/>
      <c r="AC89" s="1551"/>
      <c r="AD89" s="1551"/>
      <c r="AE89" s="1552"/>
      <c r="AF89" s="127">
        <v>871</v>
      </c>
      <c r="AG89" s="628"/>
      <c r="AH89" s="176" t="s">
        <v>107</v>
      </c>
    </row>
    <row r="90" spans="1:40" ht="27" customHeight="1" x14ac:dyDescent="0.3">
      <c r="B90" s="1584"/>
      <c r="C90" s="1554"/>
      <c r="D90" s="125">
        <v>83</v>
      </c>
      <c r="E90" s="1528" t="s">
        <v>584</v>
      </c>
      <c r="F90" s="1529"/>
      <c r="G90" s="1529"/>
      <c r="H90" s="1529"/>
      <c r="I90" s="1529"/>
      <c r="J90" s="1529"/>
      <c r="K90" s="1529"/>
      <c r="L90" s="1529"/>
      <c r="M90" s="1529"/>
      <c r="N90" s="1529"/>
      <c r="O90" s="1529"/>
      <c r="P90" s="1529"/>
      <c r="Q90" s="1529"/>
      <c r="R90" s="1529"/>
      <c r="S90" s="1529"/>
      <c r="T90" s="1529"/>
      <c r="U90" s="1529"/>
      <c r="V90" s="1529"/>
      <c r="W90" s="1529"/>
      <c r="X90" s="1529"/>
      <c r="Y90" s="1529"/>
      <c r="Z90" s="1529"/>
      <c r="AA90" s="1529"/>
      <c r="AB90" s="1529"/>
      <c r="AC90" s="1529"/>
      <c r="AD90" s="1529"/>
      <c r="AE90" s="1530"/>
      <c r="AF90" s="127">
        <v>1645</v>
      </c>
      <c r="AG90" s="628"/>
      <c r="AH90" s="176" t="s">
        <v>107</v>
      </c>
    </row>
    <row r="91" spans="1:40" ht="27" customHeight="1" x14ac:dyDescent="0.3">
      <c r="B91" s="1584"/>
      <c r="C91" s="1554"/>
      <c r="D91" s="125">
        <v>84</v>
      </c>
      <c r="E91" s="1528" t="s">
        <v>585</v>
      </c>
      <c r="F91" s="1529"/>
      <c r="G91" s="1529"/>
      <c r="H91" s="1529"/>
      <c r="I91" s="1529"/>
      <c r="J91" s="1529"/>
      <c r="K91" s="1529"/>
      <c r="L91" s="1529"/>
      <c r="M91" s="1529"/>
      <c r="N91" s="1529"/>
      <c r="O91" s="1530"/>
      <c r="P91" s="127">
        <v>181</v>
      </c>
      <c r="Q91" s="1550"/>
      <c r="R91" s="1551"/>
      <c r="S91" s="1551"/>
      <c r="T91" s="1551"/>
      <c r="U91" s="1552"/>
      <c r="V91" s="1528" t="s">
        <v>586</v>
      </c>
      <c r="W91" s="1529"/>
      <c r="X91" s="1529"/>
      <c r="Y91" s="1530"/>
      <c r="Z91" s="127">
        <v>881</v>
      </c>
      <c r="AA91" s="1550"/>
      <c r="AB91" s="1551"/>
      <c r="AC91" s="1551"/>
      <c r="AD91" s="1551"/>
      <c r="AE91" s="1552"/>
      <c r="AF91" s="127">
        <v>882</v>
      </c>
      <c r="AG91" s="628"/>
      <c r="AH91" s="176" t="s">
        <v>107</v>
      </c>
    </row>
    <row r="92" spans="1:40" s="178" customFormat="1" ht="27" customHeight="1" x14ac:dyDescent="0.3">
      <c r="A92" s="177"/>
      <c r="B92" s="1584"/>
      <c r="C92" s="1555"/>
      <c r="D92" s="125">
        <v>85</v>
      </c>
      <c r="E92" s="1528" t="s">
        <v>587</v>
      </c>
      <c r="F92" s="1529"/>
      <c r="G92" s="1529"/>
      <c r="H92" s="1529"/>
      <c r="I92" s="1529"/>
      <c r="J92" s="1529"/>
      <c r="K92" s="1529"/>
      <c r="L92" s="1529"/>
      <c r="M92" s="1529"/>
      <c r="N92" s="1529"/>
      <c r="O92" s="1529"/>
      <c r="P92" s="127">
        <v>1646</v>
      </c>
      <c r="Q92" s="1550"/>
      <c r="R92" s="1551"/>
      <c r="S92" s="1551"/>
      <c r="T92" s="1551"/>
      <c r="U92" s="1552"/>
      <c r="V92" s="1528" t="s">
        <v>588</v>
      </c>
      <c r="W92" s="1529"/>
      <c r="X92" s="1529"/>
      <c r="Y92" s="1530"/>
      <c r="Z92" s="127">
        <v>1647</v>
      </c>
      <c r="AA92" s="1550"/>
      <c r="AB92" s="1551"/>
      <c r="AC92" s="1551"/>
      <c r="AD92" s="1551"/>
      <c r="AE92" s="1552"/>
      <c r="AF92" s="127">
        <v>1648</v>
      </c>
      <c r="AG92" s="628"/>
      <c r="AH92" s="176" t="s">
        <v>107</v>
      </c>
      <c r="AI92" s="618"/>
      <c r="AJ92" s="114"/>
      <c r="AK92" s="114"/>
      <c r="AL92" s="177"/>
      <c r="AM92" s="177"/>
      <c r="AN92" s="177"/>
    </row>
    <row r="93" spans="1:40" ht="27" customHeight="1" x14ac:dyDescent="0.3">
      <c r="B93" s="1584"/>
      <c r="C93" s="179"/>
      <c r="D93" s="125">
        <v>86</v>
      </c>
      <c r="E93" s="1528" t="s">
        <v>589</v>
      </c>
      <c r="F93" s="1529"/>
      <c r="G93" s="1529"/>
      <c r="H93" s="1529"/>
      <c r="I93" s="1529"/>
      <c r="J93" s="1529"/>
      <c r="K93" s="1529"/>
      <c r="L93" s="1529"/>
      <c r="M93" s="1529"/>
      <c r="N93" s="1529"/>
      <c r="O93" s="1529"/>
      <c r="P93" s="1529"/>
      <c r="Q93" s="1529"/>
      <c r="R93" s="1529"/>
      <c r="S93" s="1529"/>
      <c r="T93" s="1529"/>
      <c r="U93" s="1529"/>
      <c r="V93" s="1529"/>
      <c r="W93" s="1529"/>
      <c r="X93" s="1529"/>
      <c r="Y93" s="1529"/>
      <c r="Z93" s="1529"/>
      <c r="AA93" s="1529"/>
      <c r="AB93" s="1529"/>
      <c r="AC93" s="1529"/>
      <c r="AD93" s="1529"/>
      <c r="AE93" s="1530"/>
      <c r="AF93" s="127">
        <v>1649</v>
      </c>
      <c r="AG93" s="628"/>
      <c r="AH93" s="128" t="s">
        <v>360</v>
      </c>
    </row>
    <row r="94" spans="1:40" ht="27" customHeight="1" x14ac:dyDescent="0.3">
      <c r="B94" s="1584"/>
      <c r="C94" s="179"/>
      <c r="D94" s="125">
        <v>87</v>
      </c>
      <c r="E94" s="1528" t="s">
        <v>590</v>
      </c>
      <c r="F94" s="1529"/>
      <c r="G94" s="1529"/>
      <c r="H94" s="1529"/>
      <c r="I94" s="1529"/>
      <c r="J94" s="1529"/>
      <c r="K94" s="1529"/>
      <c r="L94" s="1529"/>
      <c r="M94" s="1529"/>
      <c r="N94" s="1529"/>
      <c r="O94" s="1529"/>
      <c r="P94" s="1529"/>
      <c r="Q94" s="1529"/>
      <c r="R94" s="1529"/>
      <c r="S94" s="1529"/>
      <c r="T94" s="1529"/>
      <c r="U94" s="1529"/>
      <c r="V94" s="1529"/>
      <c r="W94" s="1529"/>
      <c r="X94" s="1529"/>
      <c r="Y94" s="1529"/>
      <c r="Z94" s="1529"/>
      <c r="AA94" s="1529"/>
      <c r="AB94" s="1529"/>
      <c r="AC94" s="1529"/>
      <c r="AD94" s="1529"/>
      <c r="AE94" s="1530"/>
      <c r="AF94" s="127">
        <v>900</v>
      </c>
      <c r="AG94" s="628"/>
      <c r="AH94" s="128" t="s">
        <v>360</v>
      </c>
    </row>
    <row r="95" spans="1:40" ht="27" customHeight="1" thickBot="1" x14ac:dyDescent="0.35">
      <c r="B95" s="1585"/>
      <c r="C95" s="180"/>
      <c r="D95" s="181">
        <v>88</v>
      </c>
      <c r="E95" s="1531" t="s">
        <v>591</v>
      </c>
      <c r="F95" s="1532"/>
      <c r="G95" s="1532"/>
      <c r="H95" s="1532"/>
      <c r="I95" s="1532"/>
      <c r="J95" s="1532"/>
      <c r="K95" s="1532"/>
      <c r="L95" s="1532"/>
      <c r="M95" s="1532"/>
      <c r="N95" s="1532"/>
      <c r="O95" s="1532"/>
      <c r="P95" s="1532"/>
      <c r="Q95" s="1532"/>
      <c r="R95" s="1532"/>
      <c r="S95" s="1532"/>
      <c r="T95" s="1532"/>
      <c r="U95" s="1532"/>
      <c r="V95" s="1532"/>
      <c r="W95" s="1532"/>
      <c r="X95" s="1532"/>
      <c r="Y95" s="1532"/>
      <c r="Z95" s="1532"/>
      <c r="AA95" s="1532"/>
      <c r="AB95" s="1532"/>
      <c r="AC95" s="1532"/>
      <c r="AD95" s="1532"/>
      <c r="AE95" s="1533"/>
      <c r="AF95" s="182">
        <v>305</v>
      </c>
      <c r="AG95" s="629">
        <f t="shared" ref="AG95" si="0">AG94</f>
        <v>0</v>
      </c>
      <c r="AH95" s="183" t="s">
        <v>369</v>
      </c>
    </row>
    <row r="96" spans="1:40" s="114" customFormat="1" ht="20.399999999999999" thickBot="1" x14ac:dyDescent="0.35">
      <c r="D96" s="120"/>
      <c r="AF96" s="184"/>
      <c r="AH96" s="115"/>
      <c r="AI96" s="618"/>
    </row>
    <row r="97" spans="2:35" x14ac:dyDescent="0.3">
      <c r="B97" s="1534" t="s">
        <v>592</v>
      </c>
      <c r="C97" s="1535"/>
      <c r="D97" s="1535"/>
      <c r="E97" s="1535"/>
      <c r="F97" s="1535"/>
      <c r="G97" s="1535"/>
      <c r="H97" s="1535"/>
      <c r="I97" s="1535"/>
      <c r="J97" s="1535"/>
      <c r="K97" s="1535"/>
      <c r="L97" s="1535"/>
      <c r="M97" s="1535"/>
      <c r="N97" s="1535"/>
      <c r="O97" s="1535"/>
      <c r="P97" s="1536"/>
      <c r="Q97" s="185"/>
      <c r="R97" s="1537" t="s">
        <v>593</v>
      </c>
      <c r="S97" s="1538"/>
      <c r="T97" s="1538"/>
      <c r="U97" s="1538"/>
      <c r="V97" s="1538"/>
      <c r="W97" s="1538"/>
      <c r="X97" s="1538"/>
      <c r="Y97" s="1539"/>
      <c r="Z97" s="1540" t="s">
        <v>594</v>
      </c>
      <c r="AA97" s="1538"/>
      <c r="AB97" s="1538"/>
      <c r="AC97" s="1538"/>
      <c r="AD97" s="1538"/>
      <c r="AE97" s="1539"/>
      <c r="AF97" s="1540" t="s">
        <v>595</v>
      </c>
      <c r="AG97" s="1538"/>
      <c r="AH97" s="1542"/>
    </row>
    <row r="98" spans="2:35" ht="20.399999999999999" thickBot="1" x14ac:dyDescent="0.35">
      <c r="B98" s="186" t="s">
        <v>596</v>
      </c>
      <c r="C98" s="187"/>
      <c r="D98" s="188"/>
      <c r="E98" s="187"/>
      <c r="F98" s="187"/>
      <c r="G98" s="187"/>
      <c r="H98" s="187"/>
      <c r="I98" s="187"/>
      <c r="J98" s="187"/>
      <c r="K98" s="187"/>
      <c r="L98" s="1543"/>
      <c r="M98" s="1543"/>
      <c r="N98" s="1543"/>
      <c r="O98" s="1543"/>
      <c r="P98" s="189"/>
      <c r="Q98" s="114"/>
      <c r="R98" s="190" t="s">
        <v>597</v>
      </c>
      <c r="S98" s="1544"/>
      <c r="T98" s="1545"/>
      <c r="U98" s="1545"/>
      <c r="V98" s="1545"/>
      <c r="W98" s="1545"/>
      <c r="X98" s="1545"/>
      <c r="Y98" s="1546"/>
      <c r="Z98" s="191" t="s">
        <v>598</v>
      </c>
      <c r="AA98" s="1547"/>
      <c r="AB98" s="1547"/>
      <c r="AC98" s="1547"/>
      <c r="AD98" s="1547"/>
      <c r="AE98" s="1547"/>
      <c r="AF98" s="191" t="s">
        <v>599</v>
      </c>
      <c r="AG98" s="1548"/>
      <c r="AH98" s="1549"/>
    </row>
    <row r="99" spans="2:35" s="114" customFormat="1" ht="20.399999999999999" thickBot="1" x14ac:dyDescent="0.35">
      <c r="D99" s="120"/>
      <c r="AA99" s="163"/>
      <c r="AB99" s="163"/>
      <c r="AC99" s="163"/>
      <c r="AD99" s="163"/>
      <c r="AE99" s="163"/>
      <c r="AF99" s="163"/>
      <c r="AG99" s="163"/>
      <c r="AH99" s="115"/>
      <c r="AI99" s="618"/>
    </row>
    <row r="100" spans="2:35" ht="27" customHeight="1" x14ac:dyDescent="0.3">
      <c r="B100" s="1516" t="s">
        <v>600</v>
      </c>
      <c r="C100" s="192">
        <v>89</v>
      </c>
      <c r="D100" s="1279" t="s">
        <v>601</v>
      </c>
      <c r="E100" s="1279"/>
      <c r="F100" s="1279"/>
      <c r="G100" s="1279"/>
      <c r="H100" s="1279"/>
      <c r="I100" s="1279"/>
      <c r="J100" s="1279"/>
      <c r="K100" s="1279"/>
      <c r="L100" s="1279"/>
      <c r="M100" s="1279"/>
      <c r="N100" s="1279"/>
      <c r="O100" s="1279"/>
      <c r="P100" s="192">
        <v>85</v>
      </c>
      <c r="Q100" s="1280"/>
      <c r="R100" s="1280"/>
      <c r="S100" s="1280"/>
      <c r="T100" s="1280"/>
      <c r="U100" s="193" t="s">
        <v>360</v>
      </c>
      <c r="V100" s="1519" t="s">
        <v>602</v>
      </c>
      <c r="W100" s="1520"/>
      <c r="X100" s="1520"/>
      <c r="Y100" s="1521"/>
      <c r="Z100" s="192">
        <v>92</v>
      </c>
      <c r="AA100" s="1290" t="s">
        <v>603</v>
      </c>
      <c r="AB100" s="1290"/>
      <c r="AC100" s="1290"/>
      <c r="AD100" s="1290"/>
      <c r="AE100" s="1290"/>
      <c r="AF100" s="555">
        <v>90</v>
      </c>
      <c r="AG100" s="630"/>
      <c r="AH100" s="194" t="s">
        <v>360</v>
      </c>
    </row>
    <row r="101" spans="2:35" ht="27" customHeight="1" x14ac:dyDescent="0.3">
      <c r="B101" s="1517"/>
      <c r="C101" s="556">
        <v>90</v>
      </c>
      <c r="D101" s="1291" t="s">
        <v>604</v>
      </c>
      <c r="E101" s="1292"/>
      <c r="F101" s="1292"/>
      <c r="G101" s="1292"/>
      <c r="H101" s="1292"/>
      <c r="I101" s="1292"/>
      <c r="J101" s="1292"/>
      <c r="K101" s="1292"/>
      <c r="L101" s="1292"/>
      <c r="M101" s="1292"/>
      <c r="N101" s="1292"/>
      <c r="O101" s="1293"/>
      <c r="P101" s="556">
        <v>86</v>
      </c>
      <c r="Q101" s="1294"/>
      <c r="R101" s="1294"/>
      <c r="S101" s="1294"/>
      <c r="T101" s="1294"/>
      <c r="U101" s="195" t="s">
        <v>107</v>
      </c>
      <c r="V101" s="1522"/>
      <c r="W101" s="1523"/>
      <c r="X101" s="1523"/>
      <c r="Y101" s="1524"/>
      <c r="Z101" s="556">
        <v>93</v>
      </c>
      <c r="AA101" s="1244" t="s">
        <v>605</v>
      </c>
      <c r="AB101" s="1244"/>
      <c r="AC101" s="1244"/>
      <c r="AD101" s="1244"/>
      <c r="AE101" s="1244"/>
      <c r="AF101" s="556">
        <v>39</v>
      </c>
      <c r="AG101" s="631"/>
      <c r="AH101" s="196" t="s">
        <v>360</v>
      </c>
    </row>
    <row r="102" spans="2:35" ht="27" customHeight="1" x14ac:dyDescent="0.3">
      <c r="B102" s="1517"/>
      <c r="C102" s="1245" t="s">
        <v>606</v>
      </c>
      <c r="D102" s="1246"/>
      <c r="E102" s="1246"/>
      <c r="F102" s="1246"/>
      <c r="G102" s="1246"/>
      <c r="H102" s="1246"/>
      <c r="I102" s="1246"/>
      <c r="J102" s="1246"/>
      <c r="K102" s="1246"/>
      <c r="L102" s="1246"/>
      <c r="M102" s="1246"/>
      <c r="N102" s="1246"/>
      <c r="O102" s="1246"/>
      <c r="P102" s="1246"/>
      <c r="Q102" s="1246"/>
      <c r="R102" s="1246"/>
      <c r="S102" s="1246"/>
      <c r="T102" s="1246"/>
      <c r="U102" s="1246"/>
      <c r="V102" s="1525"/>
      <c r="W102" s="1526"/>
      <c r="X102" s="1526"/>
      <c r="Y102" s="1527"/>
      <c r="Z102" s="197">
        <v>94</v>
      </c>
      <c r="AA102" s="1498" t="s">
        <v>607</v>
      </c>
      <c r="AB102" s="1498"/>
      <c r="AC102" s="1498"/>
      <c r="AD102" s="1498"/>
      <c r="AE102" s="1498"/>
      <c r="AF102" s="197">
        <v>91</v>
      </c>
      <c r="AG102" s="557"/>
      <c r="AH102" s="198" t="s">
        <v>369</v>
      </c>
    </row>
    <row r="103" spans="2:35" ht="27" customHeight="1" x14ac:dyDescent="0.3">
      <c r="B103" s="1517"/>
      <c r="C103" s="197">
        <f>+C101+1</f>
        <v>91</v>
      </c>
      <c r="D103" s="1502" t="s">
        <v>608</v>
      </c>
      <c r="E103" s="1502"/>
      <c r="F103" s="1502"/>
      <c r="G103" s="1502"/>
      <c r="H103" s="1502"/>
      <c r="I103" s="1502"/>
      <c r="J103" s="1502"/>
      <c r="K103" s="1502"/>
      <c r="L103" s="1502"/>
      <c r="M103" s="1502"/>
      <c r="N103" s="1502"/>
      <c r="O103" s="1502"/>
      <c r="P103" s="197">
        <v>87</v>
      </c>
      <c r="Q103" s="1503"/>
      <c r="R103" s="1503"/>
      <c r="S103" s="1503"/>
      <c r="T103" s="1503"/>
      <c r="U103" s="199" t="s">
        <v>369</v>
      </c>
      <c r="V103" s="1504" t="s">
        <v>609</v>
      </c>
      <c r="W103" s="1505"/>
      <c r="X103" s="1505"/>
      <c r="Y103" s="1506"/>
      <c r="Z103" s="200"/>
      <c r="AA103" s="1255"/>
      <c r="AB103" s="1256"/>
      <c r="AC103" s="1256"/>
      <c r="AD103" s="1256"/>
      <c r="AE103" s="1257"/>
      <c r="AF103" s="555"/>
      <c r="AG103" s="631"/>
      <c r="AH103" s="201"/>
    </row>
    <row r="104" spans="2:35" ht="27" customHeight="1" x14ac:dyDescent="0.3">
      <c r="B104" s="1517"/>
      <c r="C104" s="1258" t="s">
        <v>610</v>
      </c>
      <c r="D104" s="1259"/>
      <c r="E104" s="1259"/>
      <c r="F104" s="1259"/>
      <c r="G104" s="1259"/>
      <c r="H104" s="1259"/>
      <c r="I104" s="1259"/>
      <c r="J104" s="1259"/>
      <c r="K104" s="1259"/>
      <c r="L104" s="1259"/>
      <c r="M104" s="1259"/>
      <c r="N104" s="1259"/>
      <c r="O104" s="1259"/>
      <c r="P104" s="1259"/>
      <c r="Q104" s="1259"/>
      <c r="R104" s="1259"/>
      <c r="S104" s="1259"/>
      <c r="T104" s="1259"/>
      <c r="U104" s="1260"/>
      <c r="V104" s="1507" t="s">
        <v>611</v>
      </c>
      <c r="W104" s="1508"/>
      <c r="X104" s="1508"/>
      <c r="Y104" s="1509"/>
      <c r="Z104" s="556">
        <f>+Z102+1</f>
        <v>95</v>
      </c>
      <c r="AA104" s="1270" t="s">
        <v>612</v>
      </c>
      <c r="AB104" s="1270"/>
      <c r="AC104" s="1270"/>
      <c r="AD104" s="1270"/>
      <c r="AE104" s="1270"/>
      <c r="AF104" s="556">
        <v>92</v>
      </c>
      <c r="AG104" s="631"/>
      <c r="AH104" s="196" t="s">
        <v>360</v>
      </c>
    </row>
    <row r="105" spans="2:35" ht="27" customHeight="1" x14ac:dyDescent="0.3">
      <c r="B105" s="1517"/>
      <c r="C105" s="556">
        <v>301</v>
      </c>
      <c r="D105" s="1271" t="s">
        <v>613</v>
      </c>
      <c r="E105" s="1272"/>
      <c r="F105" s="1272"/>
      <c r="G105" s="1272"/>
      <c r="H105" s="1272"/>
      <c r="I105" s="1272"/>
      <c r="J105" s="1272"/>
      <c r="K105" s="1272"/>
      <c r="L105" s="1272"/>
      <c r="M105" s="1272"/>
      <c r="N105" s="1272"/>
      <c r="O105" s="1273"/>
      <c r="P105" s="556">
        <v>306</v>
      </c>
      <c r="Q105" s="1274"/>
      <c r="R105" s="1275"/>
      <c r="S105" s="1275"/>
      <c r="T105" s="1275"/>
      <c r="U105" s="1275"/>
      <c r="V105" s="1510"/>
      <c r="W105" s="1511"/>
      <c r="X105" s="1511"/>
      <c r="Y105" s="1512"/>
      <c r="Z105" s="556">
        <f>+Z104+1</f>
        <v>96</v>
      </c>
      <c r="AA105" s="1270" t="s">
        <v>614</v>
      </c>
      <c r="AB105" s="1270"/>
      <c r="AC105" s="1270"/>
      <c r="AD105" s="1270"/>
      <c r="AE105" s="1270"/>
      <c r="AF105" s="556">
        <v>93</v>
      </c>
      <c r="AG105" s="631"/>
      <c r="AH105" s="196" t="s">
        <v>360</v>
      </c>
    </row>
    <row r="106" spans="2:35" ht="27" customHeight="1" thickBot="1" x14ac:dyDescent="0.35">
      <c r="B106" s="1517"/>
      <c r="C106" s="1248" t="s">
        <v>615</v>
      </c>
      <c r="D106" s="1249"/>
      <c r="E106" s="1249"/>
      <c r="F106" s="1249"/>
      <c r="G106" s="1249"/>
      <c r="H106" s="1249"/>
      <c r="I106" s="1249"/>
      <c r="J106" s="1249"/>
      <c r="K106" s="1249"/>
      <c r="L106" s="1249"/>
      <c r="M106" s="1249"/>
      <c r="N106" s="1249"/>
      <c r="O106" s="1249"/>
      <c r="P106" s="1249"/>
      <c r="Q106" s="1249"/>
      <c r="R106" s="1249"/>
      <c r="S106" s="1249"/>
      <c r="T106" s="1249"/>
      <c r="U106" s="1250"/>
      <c r="V106" s="1513"/>
      <c r="W106" s="1514"/>
      <c r="X106" s="1514"/>
      <c r="Y106" s="1515"/>
      <c r="Z106" s="202">
        <f>+Z105+1</f>
        <v>97</v>
      </c>
      <c r="AA106" s="1499" t="s">
        <v>616</v>
      </c>
      <c r="AB106" s="1500"/>
      <c r="AC106" s="1500"/>
      <c r="AD106" s="1500"/>
      <c r="AE106" s="1501"/>
      <c r="AF106" s="202">
        <v>94</v>
      </c>
      <c r="AG106" s="557"/>
      <c r="AH106" s="203" t="s">
        <v>369</v>
      </c>
    </row>
    <row r="107" spans="2:35" ht="27" customHeight="1" x14ac:dyDescent="0.3">
      <c r="B107" s="1517"/>
      <c r="C107" s="1305">
        <v>780</v>
      </c>
      <c r="D107" s="1308" t="s">
        <v>617</v>
      </c>
      <c r="E107" s="1308"/>
      <c r="F107" s="1308"/>
      <c r="G107" s="1308"/>
      <c r="H107" s="1308"/>
      <c r="I107" s="1308"/>
      <c r="J107" s="1308"/>
      <c r="K107" s="1308"/>
      <c r="L107" s="1308"/>
      <c r="M107" s="1308"/>
      <c r="N107" s="1308"/>
      <c r="O107" s="1308"/>
      <c r="P107" s="204"/>
      <c r="Q107" s="1310" t="s">
        <v>618</v>
      </c>
      <c r="R107" s="1311"/>
      <c r="S107" s="1311"/>
      <c r="T107" s="1311"/>
      <c r="U107" s="1312"/>
      <c r="V107" s="114"/>
      <c r="W107" s="114"/>
      <c r="X107" s="114"/>
      <c r="Y107" s="114"/>
      <c r="Z107" s="114"/>
      <c r="AA107" s="114"/>
      <c r="AB107" s="114"/>
      <c r="AC107" s="114"/>
      <c r="AD107" s="114"/>
      <c r="AE107" s="114"/>
      <c r="AF107" s="114"/>
      <c r="AG107" s="114"/>
      <c r="AH107" s="115"/>
    </row>
    <row r="108" spans="2:35" ht="27" customHeight="1" x14ac:dyDescent="0.3">
      <c r="B108" s="1517"/>
      <c r="C108" s="1306"/>
      <c r="D108" s="1308"/>
      <c r="E108" s="1308"/>
      <c r="F108" s="1308"/>
      <c r="G108" s="1308"/>
      <c r="H108" s="1308"/>
      <c r="I108" s="1308"/>
      <c r="J108" s="1308"/>
      <c r="K108" s="1308"/>
      <c r="L108" s="1308"/>
      <c r="M108" s="1308"/>
      <c r="N108" s="1308"/>
      <c r="O108" s="1308"/>
      <c r="P108" s="204"/>
      <c r="Q108" s="1310" t="s">
        <v>619</v>
      </c>
      <c r="R108" s="1311"/>
      <c r="S108" s="1311"/>
      <c r="T108" s="1311"/>
      <c r="U108" s="1312"/>
      <c r="V108" s="114"/>
      <c r="W108" s="1541" t="s">
        <v>620</v>
      </c>
      <c r="X108" s="1541"/>
      <c r="Y108" s="1541"/>
      <c r="Z108" s="1541"/>
      <c r="AA108" s="1541"/>
      <c r="AB108" s="1541"/>
      <c r="AC108" s="1541"/>
      <c r="AD108" s="1541"/>
      <c r="AE108" s="1541"/>
      <c r="AF108" s="1541"/>
      <c r="AG108" s="1541"/>
      <c r="AH108" s="115"/>
    </row>
    <row r="109" spans="2:35" ht="27" customHeight="1" thickBot="1" x14ac:dyDescent="0.35">
      <c r="B109" s="1518"/>
      <c r="C109" s="1307"/>
      <c r="D109" s="1309"/>
      <c r="E109" s="1309"/>
      <c r="F109" s="1309"/>
      <c r="G109" s="1309"/>
      <c r="H109" s="1309"/>
      <c r="I109" s="1309"/>
      <c r="J109" s="1309"/>
      <c r="K109" s="1309"/>
      <c r="L109" s="1309"/>
      <c r="M109" s="1309"/>
      <c r="N109" s="1309"/>
      <c r="O109" s="1309"/>
      <c r="P109" s="205"/>
      <c r="Q109" s="1314" t="s">
        <v>621</v>
      </c>
      <c r="R109" s="1315"/>
      <c r="S109" s="1315"/>
      <c r="T109" s="1315"/>
      <c r="U109" s="1316"/>
      <c r="V109" s="114"/>
      <c r="W109" s="206" t="s">
        <v>622</v>
      </c>
      <c r="X109" s="185"/>
      <c r="Y109" s="185"/>
      <c r="Z109" s="185"/>
      <c r="AA109" s="185"/>
      <c r="AB109" s="185"/>
      <c r="AC109" s="185"/>
      <c r="AD109" s="185"/>
      <c r="AE109" s="185"/>
      <c r="AF109" s="185"/>
      <c r="AG109" s="185"/>
      <c r="AH109" s="115"/>
    </row>
    <row r="110" spans="2:35" s="114" customFormat="1" x14ac:dyDescent="0.3">
      <c r="D110" s="120"/>
      <c r="AH110" s="115"/>
      <c r="AI110" s="618"/>
    </row>
  </sheetData>
  <mergeCells count="313">
    <mergeCell ref="B1:E1"/>
    <mergeCell ref="AJ1:AL2"/>
    <mergeCell ref="B4:C6"/>
    <mergeCell ref="D4:S6"/>
    <mergeCell ref="T4:AE4"/>
    <mergeCell ref="AF4:AH6"/>
    <mergeCell ref="T5:Y5"/>
    <mergeCell ref="Z5:AE5"/>
    <mergeCell ref="T6:V6"/>
    <mergeCell ref="W6:Y6"/>
    <mergeCell ref="Z6:AB6"/>
    <mergeCell ref="AC6:AE6"/>
    <mergeCell ref="E11:S11"/>
    <mergeCell ref="U11:V11"/>
    <mergeCell ref="X11:Y11"/>
    <mergeCell ref="AA11:AB11"/>
    <mergeCell ref="AD11:AE11"/>
    <mergeCell ref="U8:V8"/>
    <mergeCell ref="X8:Y8"/>
    <mergeCell ref="AA8:AB8"/>
    <mergeCell ref="AD8:AE8"/>
    <mergeCell ref="E9:S9"/>
    <mergeCell ref="T9:Y9"/>
    <mergeCell ref="Z9:AE9"/>
    <mergeCell ref="E10:S10"/>
    <mergeCell ref="T10:Y10"/>
    <mergeCell ref="Z10:AB10"/>
    <mergeCell ref="AA16:AB16"/>
    <mergeCell ref="B7:B27"/>
    <mergeCell ref="C7:C20"/>
    <mergeCell ref="E7:S7"/>
    <mergeCell ref="U7:V7"/>
    <mergeCell ref="X7:Y7"/>
    <mergeCell ref="AA7:AB7"/>
    <mergeCell ref="D12:D13"/>
    <mergeCell ref="E12:S13"/>
    <mergeCell ref="T12:T13"/>
    <mergeCell ref="E18:AE18"/>
    <mergeCell ref="E19:M19"/>
    <mergeCell ref="O19:S19"/>
    <mergeCell ref="T19:Y19"/>
    <mergeCell ref="AA19:AE19"/>
    <mergeCell ref="E20:M20"/>
    <mergeCell ref="O20:S20"/>
    <mergeCell ref="T20:Y20"/>
    <mergeCell ref="AA20:AE20"/>
    <mergeCell ref="T25:Y25"/>
    <mergeCell ref="AA25:AE25"/>
    <mergeCell ref="AD7:AE7"/>
    <mergeCell ref="E8:S8"/>
    <mergeCell ref="AD10:AE10"/>
    <mergeCell ref="AD16:AE16"/>
    <mergeCell ref="T17:Y17"/>
    <mergeCell ref="AA17:AB17"/>
    <mergeCell ref="AD17:AE17"/>
    <mergeCell ref="AH12:AH13"/>
    <mergeCell ref="E14:S14"/>
    <mergeCell ref="T14:Y14"/>
    <mergeCell ref="Z14:AE14"/>
    <mergeCell ref="E15:S15"/>
    <mergeCell ref="T15:Y15"/>
    <mergeCell ref="Z15:AB15"/>
    <mergeCell ref="AD15:AE15"/>
    <mergeCell ref="Z12:Z13"/>
    <mergeCell ref="AA12:AB13"/>
    <mergeCell ref="AC12:AC13"/>
    <mergeCell ref="AD12:AE13"/>
    <mergeCell ref="AF12:AF13"/>
    <mergeCell ref="AG12:AG13"/>
    <mergeCell ref="U12:V13"/>
    <mergeCell ref="W12:W13"/>
    <mergeCell ref="X12:Y13"/>
    <mergeCell ref="E16:S16"/>
    <mergeCell ref="U16:V16"/>
    <mergeCell ref="X16:Y16"/>
    <mergeCell ref="E26:M26"/>
    <mergeCell ref="O26:S26"/>
    <mergeCell ref="T26:Y26"/>
    <mergeCell ref="AA26:AE26"/>
    <mergeCell ref="C21:C26"/>
    <mergeCell ref="E21:M21"/>
    <mergeCell ref="O21:S21"/>
    <mergeCell ref="T21:Y21"/>
    <mergeCell ref="AA21:AE21"/>
    <mergeCell ref="E22:AE22"/>
    <mergeCell ref="E23:AE23"/>
    <mergeCell ref="E24:AE24"/>
    <mergeCell ref="E25:M25"/>
    <mergeCell ref="O25:S25"/>
    <mergeCell ref="E27:AE27"/>
    <mergeCell ref="B28:B54"/>
    <mergeCell ref="E28:Y28"/>
    <mergeCell ref="AA28:AE28"/>
    <mergeCell ref="E29:Y29"/>
    <mergeCell ref="AA29:AE29"/>
    <mergeCell ref="E30:Y30"/>
    <mergeCell ref="AA30:AE30"/>
    <mergeCell ref="E31:Y31"/>
    <mergeCell ref="AA31:AE31"/>
    <mergeCell ref="E32:Y32"/>
    <mergeCell ref="AA32:AE32"/>
    <mergeCell ref="E33:Y33"/>
    <mergeCell ref="AA33:AE33"/>
    <mergeCell ref="C34:C53"/>
    <mergeCell ref="E34:Y34"/>
    <mergeCell ref="AA34:AE34"/>
    <mergeCell ref="E35:Y35"/>
    <mergeCell ref="AA35:AE35"/>
    <mergeCell ref="E36:Y36"/>
    <mergeCell ref="E40:Y40"/>
    <mergeCell ref="AA40:AE40"/>
    <mergeCell ref="E41:Y41"/>
    <mergeCell ref="AA41:AE41"/>
    <mergeCell ref="E42:Y42"/>
    <mergeCell ref="AA42:AE42"/>
    <mergeCell ref="AA36:AE36"/>
    <mergeCell ref="E37:Y37"/>
    <mergeCell ref="AA37:AE37"/>
    <mergeCell ref="E38:Y38"/>
    <mergeCell ref="AA38:AE38"/>
    <mergeCell ref="E39:Y39"/>
    <mergeCell ref="AA39:AE39"/>
    <mergeCell ref="E46:Y46"/>
    <mergeCell ref="AA46:AE46"/>
    <mergeCell ref="E47:Y47"/>
    <mergeCell ref="AA47:AE47"/>
    <mergeCell ref="E48:Y48"/>
    <mergeCell ref="AA48:AE48"/>
    <mergeCell ref="E43:Y43"/>
    <mergeCell ref="AA43:AE43"/>
    <mergeCell ref="E44:Y44"/>
    <mergeCell ref="AA44:AE44"/>
    <mergeCell ref="E45:Y45"/>
    <mergeCell ref="AA45:AE45"/>
    <mergeCell ref="E52:Y52"/>
    <mergeCell ref="AA52:AE52"/>
    <mergeCell ref="E53:Y53"/>
    <mergeCell ref="AA53:AE53"/>
    <mergeCell ref="E54:Y54"/>
    <mergeCell ref="AA54:AE54"/>
    <mergeCell ref="E49:Y49"/>
    <mergeCell ref="AA49:AE49"/>
    <mergeCell ref="E50:Y50"/>
    <mergeCell ref="AA50:AE50"/>
    <mergeCell ref="E51:Y51"/>
    <mergeCell ref="AA51:AE51"/>
    <mergeCell ref="AA57:AE57"/>
    <mergeCell ref="E58:T58"/>
    <mergeCell ref="V58:Y58"/>
    <mergeCell ref="AA58:AE58"/>
    <mergeCell ref="E59:T59"/>
    <mergeCell ref="V59:Y59"/>
    <mergeCell ref="AA59:AE59"/>
    <mergeCell ref="B55:B95"/>
    <mergeCell ref="E55:T55"/>
    <mergeCell ref="V55:Y55"/>
    <mergeCell ref="AA55:AE55"/>
    <mergeCell ref="C56:C80"/>
    <mergeCell ref="E56:T56"/>
    <mergeCell ref="V56:Y56"/>
    <mergeCell ref="AA56:AE56"/>
    <mergeCell ref="E57:T57"/>
    <mergeCell ref="V57:Y57"/>
    <mergeCell ref="E62:T62"/>
    <mergeCell ref="V62:Y62"/>
    <mergeCell ref="AA62:AE62"/>
    <mergeCell ref="E63:T63"/>
    <mergeCell ref="V63:Y63"/>
    <mergeCell ref="AA63:AE63"/>
    <mergeCell ref="E60:T60"/>
    <mergeCell ref="V60:Y60"/>
    <mergeCell ref="AA60:AE60"/>
    <mergeCell ref="E61:T61"/>
    <mergeCell ref="V61:Y61"/>
    <mergeCell ref="AA61:AE61"/>
    <mergeCell ref="E66:T66"/>
    <mergeCell ref="V66:Y66"/>
    <mergeCell ref="AA66:AE66"/>
    <mergeCell ref="E67:T67"/>
    <mergeCell ref="V67:Y67"/>
    <mergeCell ref="AA67:AE67"/>
    <mergeCell ref="E64:T64"/>
    <mergeCell ref="V64:Y64"/>
    <mergeCell ref="AA64:AE64"/>
    <mergeCell ref="E65:T65"/>
    <mergeCell ref="V65:Y65"/>
    <mergeCell ref="AA65:AE65"/>
    <mergeCell ref="E70:T70"/>
    <mergeCell ref="V70:Y70"/>
    <mergeCell ref="AA70:AE70"/>
    <mergeCell ref="E71:T71"/>
    <mergeCell ref="V71:Y71"/>
    <mergeCell ref="AA71:AE71"/>
    <mergeCell ref="E68:T68"/>
    <mergeCell ref="V68:Y68"/>
    <mergeCell ref="AA68:AE68"/>
    <mergeCell ref="E69:T69"/>
    <mergeCell ref="V69:Y69"/>
    <mergeCell ref="AA69:AE69"/>
    <mergeCell ref="E74:T74"/>
    <mergeCell ref="V74:Y74"/>
    <mergeCell ref="AA74:AE74"/>
    <mergeCell ref="E75:O75"/>
    <mergeCell ref="Q75:U75"/>
    <mergeCell ref="V75:Y75"/>
    <mergeCell ref="AA75:AE75"/>
    <mergeCell ref="E72:T72"/>
    <mergeCell ref="V72:Y72"/>
    <mergeCell ref="AA72:AE72"/>
    <mergeCell ref="E73:T73"/>
    <mergeCell ref="V73:Y73"/>
    <mergeCell ref="AA73:AE73"/>
    <mergeCell ref="E79:O79"/>
    <mergeCell ref="Q79:U79"/>
    <mergeCell ref="V79:Y79"/>
    <mergeCell ref="AA79:AE79"/>
    <mergeCell ref="E80:O80"/>
    <mergeCell ref="Q80:U80"/>
    <mergeCell ref="V80:Y80"/>
    <mergeCell ref="AA80:AE80"/>
    <mergeCell ref="E76:O76"/>
    <mergeCell ref="Q76:U76"/>
    <mergeCell ref="V76:Y76"/>
    <mergeCell ref="AA76:AE76"/>
    <mergeCell ref="E77:AE77"/>
    <mergeCell ref="E78:O78"/>
    <mergeCell ref="Q78:U78"/>
    <mergeCell ref="V78:Y78"/>
    <mergeCell ref="AA78:AE78"/>
    <mergeCell ref="V83:Y83"/>
    <mergeCell ref="AA83:AE83"/>
    <mergeCell ref="E84:O84"/>
    <mergeCell ref="Q84:U84"/>
    <mergeCell ref="V84:Y84"/>
    <mergeCell ref="AA84:AE84"/>
    <mergeCell ref="C81:C92"/>
    <mergeCell ref="E81:T81"/>
    <mergeCell ref="V81:Y81"/>
    <mergeCell ref="AA81:AE81"/>
    <mergeCell ref="E82:O82"/>
    <mergeCell ref="Q82:U82"/>
    <mergeCell ref="V82:Y82"/>
    <mergeCell ref="AA82:AE82"/>
    <mergeCell ref="E83:O83"/>
    <mergeCell ref="Q83:U83"/>
    <mergeCell ref="E87:O87"/>
    <mergeCell ref="Q87:U87"/>
    <mergeCell ref="V87:Y87"/>
    <mergeCell ref="AA87:AE87"/>
    <mergeCell ref="E88:O88"/>
    <mergeCell ref="Q88:U88"/>
    <mergeCell ref="V88:Y88"/>
    <mergeCell ref="AA88:AE88"/>
    <mergeCell ref="E85:O85"/>
    <mergeCell ref="Q85:U85"/>
    <mergeCell ref="V85:Y85"/>
    <mergeCell ref="AA85:AE85"/>
    <mergeCell ref="E86:O86"/>
    <mergeCell ref="Q86:U86"/>
    <mergeCell ref="V86:Y86"/>
    <mergeCell ref="AA86:AE86"/>
    <mergeCell ref="E92:O92"/>
    <mergeCell ref="Q92:U92"/>
    <mergeCell ref="V92:Y92"/>
    <mergeCell ref="AA92:AE92"/>
    <mergeCell ref="E89:O89"/>
    <mergeCell ref="Q89:U89"/>
    <mergeCell ref="V89:Y89"/>
    <mergeCell ref="AA89:AE89"/>
    <mergeCell ref="E90:AE90"/>
    <mergeCell ref="E91:O91"/>
    <mergeCell ref="Q91:U91"/>
    <mergeCell ref="V91:Y91"/>
    <mergeCell ref="AA91:AE91"/>
    <mergeCell ref="B100:B109"/>
    <mergeCell ref="D100:O100"/>
    <mergeCell ref="Q100:T100"/>
    <mergeCell ref="V100:Y102"/>
    <mergeCell ref="AA100:AE100"/>
    <mergeCell ref="D101:O101"/>
    <mergeCell ref="Q101:T101"/>
    <mergeCell ref="E93:AE93"/>
    <mergeCell ref="E94:AE94"/>
    <mergeCell ref="E95:AE95"/>
    <mergeCell ref="B97:P97"/>
    <mergeCell ref="R97:Y97"/>
    <mergeCell ref="Z97:AE97"/>
    <mergeCell ref="C107:C109"/>
    <mergeCell ref="D107:O109"/>
    <mergeCell ref="Q107:U107"/>
    <mergeCell ref="Q108:U108"/>
    <mergeCell ref="W108:AG108"/>
    <mergeCell ref="Q109:U109"/>
    <mergeCell ref="AF97:AH97"/>
    <mergeCell ref="L98:O98"/>
    <mergeCell ref="S98:Y98"/>
    <mergeCell ref="AA98:AE98"/>
    <mergeCell ref="AG98:AH98"/>
    <mergeCell ref="AA101:AE101"/>
    <mergeCell ref="C102:U102"/>
    <mergeCell ref="AA102:AE102"/>
    <mergeCell ref="C106:U106"/>
    <mergeCell ref="AA106:AE106"/>
    <mergeCell ref="D103:O103"/>
    <mergeCell ref="Q103:T103"/>
    <mergeCell ref="V103:Y103"/>
    <mergeCell ref="AA103:AE103"/>
    <mergeCell ref="C104:U104"/>
    <mergeCell ref="V104:Y106"/>
    <mergeCell ref="AA104:AE104"/>
    <mergeCell ref="D105:O105"/>
    <mergeCell ref="Q105:U105"/>
    <mergeCell ref="AA105:AE105"/>
  </mergeCells>
  <printOptions horizontalCentered="1" verticalCentered="1"/>
  <pageMargins left="0.23622047244094491" right="0.23622047244094491" top="0.74803149606299213" bottom="0.74803149606299213" header="0.31496062992125984" footer="0.31496062992125984"/>
  <pageSetup scale="41" fitToHeight="2" orientation="portrait" r:id="rId1"/>
  <headerFooter>
    <oddFooter>&amp;L&amp;"Verdana,Normal"&amp;12&amp;K09-024www.aulatributaria.cl&amp;R&amp;"Verdana,Negrita"&amp;12&amp;K09-024Adaptado por : Carolina Silva Correa</oddFooter>
  </headerFooter>
  <rowBreaks count="1" manualBreakCount="1">
    <brk id="54" min="1" max="37" man="1"/>
  </row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56815F-B5EC-4963-BE01-169139B99146}">
  <sheetPr>
    <pageSetUpPr fitToPage="1"/>
  </sheetPr>
  <dimension ref="B3:BH124"/>
  <sheetViews>
    <sheetView showGridLines="0" topLeftCell="A15" zoomScale="95" zoomScaleNormal="95" workbookViewId="0">
      <selection activeCell="F22" sqref="F22:H22"/>
    </sheetView>
  </sheetViews>
  <sheetFormatPr baseColWidth="10" defaultColWidth="5.6640625" defaultRowHeight="10.199999999999999" x14ac:dyDescent="0.2"/>
  <cols>
    <col min="1" max="10" width="5.6640625" style="415"/>
    <col min="11" max="11" width="2.6640625" style="415" customWidth="1"/>
    <col min="12" max="13" width="5.6640625" style="415"/>
    <col min="14" max="14" width="6.6640625" style="415" customWidth="1"/>
    <col min="15" max="15" width="10.44140625" style="415" customWidth="1"/>
    <col min="16" max="16" width="7.44140625" style="415" customWidth="1"/>
    <col min="17" max="17" width="8.44140625" style="415" customWidth="1"/>
    <col min="18" max="18" width="7" style="415" customWidth="1"/>
    <col min="19" max="19" width="5.6640625" style="415"/>
    <col min="20" max="20" width="2.88671875" style="415" customWidth="1"/>
    <col min="21" max="21" width="10.88671875" style="415" customWidth="1"/>
    <col min="22" max="22" width="4.5546875" style="415" customWidth="1"/>
    <col min="23" max="23" width="4.88671875" style="415" customWidth="1"/>
    <col min="24" max="29" width="4.6640625" style="415" customWidth="1"/>
    <col min="30" max="30" width="5.44140625" style="415" customWidth="1"/>
    <col min="31" max="31" width="7.109375" style="415" customWidth="1"/>
    <col min="32" max="35" width="4.6640625" style="415" customWidth="1"/>
    <col min="36" max="16384" width="5.6640625" style="415"/>
  </cols>
  <sheetData>
    <row r="3" spans="2:38" ht="13.2" x14ac:dyDescent="0.25">
      <c r="AG3" s="416"/>
      <c r="AH3" s="416"/>
      <c r="AI3" s="1712" t="s">
        <v>846</v>
      </c>
      <c r="AJ3" s="1712"/>
    </row>
    <row r="4" spans="2:38" ht="12" customHeight="1" x14ac:dyDescent="0.25">
      <c r="AG4" s="1718" t="s">
        <v>627</v>
      </c>
      <c r="AH4" s="1718"/>
      <c r="AI4" s="1719"/>
      <c r="AJ4" s="1719"/>
    </row>
    <row r="5" spans="2:38" ht="12" customHeight="1" x14ac:dyDescent="0.2">
      <c r="F5" s="417"/>
      <c r="G5" s="417"/>
      <c r="H5" s="417"/>
      <c r="I5" s="417"/>
      <c r="J5" s="417"/>
      <c r="K5" s="417"/>
      <c r="L5" s="417"/>
      <c r="M5" s="417"/>
      <c r="N5" s="417"/>
      <c r="O5" s="417"/>
      <c r="P5" s="417"/>
      <c r="Q5" s="417"/>
      <c r="R5" s="417"/>
      <c r="S5" s="417"/>
      <c r="T5" s="417"/>
      <c r="U5" s="417"/>
      <c r="V5" s="417"/>
      <c r="W5" s="417"/>
      <c r="X5" s="417"/>
      <c r="Y5" s="417"/>
      <c r="Z5" s="417"/>
      <c r="AA5" s="417"/>
      <c r="AB5" s="417"/>
      <c r="AC5" s="417"/>
      <c r="AD5" s="417"/>
      <c r="AE5" s="417"/>
      <c r="AF5" s="417"/>
      <c r="AK5" s="418"/>
      <c r="AL5" s="418"/>
    </row>
    <row r="6" spans="2:38" ht="24" customHeight="1" x14ac:dyDescent="0.25">
      <c r="B6" s="1720" t="s">
        <v>847</v>
      </c>
      <c r="C6" s="1720"/>
      <c r="D6" s="1720"/>
      <c r="E6" s="1720"/>
      <c r="F6" s="1720"/>
      <c r="G6" s="1720"/>
      <c r="H6" s="1720"/>
      <c r="I6" s="1720"/>
      <c r="J6" s="1720"/>
      <c r="K6" s="1720"/>
      <c r="L6" s="1720"/>
      <c r="M6" s="1720"/>
      <c r="N6" s="1720"/>
      <c r="O6" s="1720"/>
      <c r="P6" s="1720"/>
      <c r="Q6" s="1720"/>
      <c r="R6" s="1720"/>
      <c r="S6" s="1720"/>
      <c r="T6" s="1720"/>
      <c r="U6" s="1720"/>
      <c r="V6" s="1720"/>
      <c r="W6" s="1720"/>
      <c r="X6" s="1720"/>
      <c r="Y6" s="1720"/>
      <c r="Z6" s="1720"/>
      <c r="AA6" s="1720"/>
      <c r="AB6" s="1720"/>
      <c r="AC6" s="1720"/>
      <c r="AD6" s="1720"/>
      <c r="AE6" s="1720"/>
      <c r="AF6" s="1720"/>
      <c r="AG6" s="1720"/>
      <c r="AH6" s="1720"/>
      <c r="AI6" s="1720"/>
      <c r="AJ6" s="1720"/>
      <c r="AK6" s="419"/>
    </row>
    <row r="7" spans="2:38" ht="11.25" customHeight="1" x14ac:dyDescent="0.25">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K7" s="419"/>
    </row>
    <row r="8" spans="2:38" x14ac:dyDescent="0.2">
      <c r="G8" s="421"/>
      <c r="O8" s="418"/>
      <c r="P8" s="418"/>
      <c r="Q8" s="418"/>
      <c r="R8" s="418"/>
      <c r="T8" s="422"/>
      <c r="AC8" s="419"/>
      <c r="AK8" s="419"/>
    </row>
    <row r="9" spans="2:38" ht="12" customHeight="1" x14ac:dyDescent="0.2">
      <c r="B9" s="423" t="s">
        <v>848</v>
      </c>
    </row>
    <row r="10" spans="2:38" ht="12" customHeight="1" x14ac:dyDescent="0.2">
      <c r="B10" s="1721" t="s">
        <v>849</v>
      </c>
      <c r="C10" s="1721"/>
      <c r="D10" s="1721"/>
      <c r="E10" s="1721"/>
      <c r="F10" s="1721"/>
      <c r="G10" s="1721"/>
      <c r="H10" s="1721"/>
      <c r="I10" s="1721"/>
      <c r="J10" s="1721"/>
      <c r="K10" s="1721"/>
      <c r="L10" s="1721"/>
      <c r="M10" s="1721"/>
      <c r="N10" s="1721"/>
      <c r="O10" s="1721"/>
      <c r="P10" s="1721"/>
      <c r="Q10" s="1721"/>
      <c r="R10" s="1722" t="s">
        <v>850</v>
      </c>
      <c r="S10" s="1723"/>
      <c r="T10" s="1723"/>
      <c r="U10" s="1723"/>
      <c r="V10" s="1723"/>
      <c r="W10" s="1723"/>
      <c r="X10" s="1723"/>
      <c r="Y10" s="1723"/>
      <c r="Z10" s="1723"/>
      <c r="AA10" s="1724"/>
    </row>
    <row r="11" spans="2:38" ht="12" customHeight="1" x14ac:dyDescent="0.2">
      <c r="B11" s="1722"/>
      <c r="C11" s="1723"/>
      <c r="D11" s="1723"/>
      <c r="E11" s="1723"/>
      <c r="F11" s="1723"/>
      <c r="G11" s="1723"/>
      <c r="H11" s="1723"/>
      <c r="I11" s="1723"/>
      <c r="J11" s="1723"/>
      <c r="K11" s="1723"/>
      <c r="L11" s="1723"/>
      <c r="M11" s="1723"/>
      <c r="N11" s="1723"/>
      <c r="O11" s="1723"/>
      <c r="P11" s="1723"/>
      <c r="Q11" s="1724"/>
      <c r="R11" s="1722"/>
      <c r="S11" s="1723"/>
      <c r="T11" s="1723"/>
      <c r="U11" s="1723"/>
      <c r="V11" s="1723"/>
      <c r="W11" s="1723"/>
      <c r="X11" s="1723"/>
      <c r="Y11" s="1723"/>
      <c r="Z11" s="1723"/>
      <c r="AA11" s="1724"/>
    </row>
    <row r="12" spans="2:38" ht="12" customHeight="1" x14ac:dyDescent="0.2">
      <c r="B12" s="1722" t="s">
        <v>851</v>
      </c>
      <c r="C12" s="1723"/>
      <c r="D12" s="1723"/>
      <c r="E12" s="1723"/>
      <c r="F12" s="1723"/>
      <c r="G12" s="1723"/>
      <c r="H12" s="1723"/>
      <c r="I12" s="1723"/>
      <c r="J12" s="1723"/>
      <c r="K12" s="1723"/>
      <c r="L12" s="1723"/>
      <c r="M12" s="1723"/>
      <c r="N12" s="1723"/>
      <c r="O12" s="1723"/>
      <c r="P12" s="1723"/>
      <c r="Q12" s="1724"/>
      <c r="R12" s="1722" t="s">
        <v>630</v>
      </c>
      <c r="S12" s="1723"/>
      <c r="T12" s="1723"/>
      <c r="U12" s="1723"/>
      <c r="V12" s="1723"/>
      <c r="W12" s="1723"/>
      <c r="X12" s="1723"/>
      <c r="Y12" s="1723"/>
      <c r="Z12" s="1723"/>
      <c r="AA12" s="1724"/>
    </row>
    <row r="13" spans="2:38" ht="12" customHeight="1" x14ac:dyDescent="0.2">
      <c r="B13" s="1722"/>
      <c r="C13" s="1723"/>
      <c r="D13" s="1723"/>
      <c r="E13" s="1723"/>
      <c r="F13" s="1723"/>
      <c r="G13" s="1723"/>
      <c r="H13" s="1723"/>
      <c r="I13" s="1723"/>
      <c r="J13" s="1723"/>
      <c r="K13" s="1723"/>
      <c r="L13" s="1723"/>
      <c r="M13" s="1723"/>
      <c r="N13" s="1723"/>
      <c r="O13" s="1723"/>
      <c r="P13" s="1723"/>
      <c r="Q13" s="1724"/>
      <c r="R13" s="1722"/>
      <c r="S13" s="1723"/>
      <c r="T13" s="1723"/>
      <c r="U13" s="1723"/>
      <c r="V13" s="1723"/>
      <c r="W13" s="1723"/>
      <c r="X13" s="1723"/>
      <c r="Y13" s="1723"/>
      <c r="Z13" s="1723"/>
      <c r="AA13" s="1724"/>
    </row>
    <row r="14" spans="2:38" ht="12" customHeight="1" x14ac:dyDescent="0.2">
      <c r="B14" s="1722" t="s">
        <v>852</v>
      </c>
      <c r="C14" s="1723"/>
      <c r="D14" s="1723"/>
      <c r="E14" s="1723"/>
      <c r="F14" s="1723"/>
      <c r="G14" s="1723"/>
      <c r="H14" s="1723"/>
      <c r="I14" s="1723"/>
      <c r="J14" s="1723"/>
      <c r="K14" s="1723"/>
      <c r="L14" s="1723"/>
      <c r="M14" s="1723"/>
      <c r="N14" s="1723"/>
      <c r="O14" s="1723"/>
      <c r="P14" s="1723"/>
      <c r="Q14" s="1724"/>
      <c r="R14" s="1722" t="s">
        <v>853</v>
      </c>
      <c r="S14" s="1723"/>
      <c r="T14" s="1723"/>
      <c r="U14" s="1723"/>
      <c r="V14" s="1723"/>
      <c r="W14" s="1721" t="s">
        <v>854</v>
      </c>
      <c r="X14" s="1721"/>
      <c r="Y14" s="1721"/>
      <c r="Z14" s="1721"/>
      <c r="AA14" s="1721"/>
    </row>
    <row r="15" spans="2:38" ht="12" customHeight="1" x14ac:dyDescent="0.2">
      <c r="B15" s="1722"/>
      <c r="C15" s="1723"/>
      <c r="D15" s="1723"/>
      <c r="E15" s="1723"/>
      <c r="F15" s="1723"/>
      <c r="G15" s="1723"/>
      <c r="H15" s="1723"/>
      <c r="I15" s="1723"/>
      <c r="J15" s="1723"/>
      <c r="K15" s="1723"/>
      <c r="L15" s="1723"/>
      <c r="M15" s="1723"/>
      <c r="N15" s="1723"/>
      <c r="O15" s="1723"/>
      <c r="P15" s="1723"/>
      <c r="Q15" s="1724"/>
      <c r="R15" s="1730"/>
      <c r="S15" s="1731"/>
      <c r="T15" s="1731"/>
      <c r="U15" s="1731"/>
      <c r="V15" s="1731"/>
      <c r="W15" s="1721"/>
      <c r="X15" s="1721"/>
      <c r="Y15" s="1721"/>
      <c r="Z15" s="1721"/>
      <c r="AA15" s="1721"/>
    </row>
    <row r="16" spans="2:38" ht="12" customHeight="1" x14ac:dyDescent="0.2"/>
    <row r="17" spans="2:60" x14ac:dyDescent="0.2">
      <c r="B17" s="423" t="s">
        <v>855</v>
      </c>
    </row>
    <row r="18" spans="2:60" ht="23.25" customHeight="1" x14ac:dyDescent="0.2">
      <c r="B18" s="1732" t="s">
        <v>856</v>
      </c>
      <c r="C18" s="1735" t="s">
        <v>857</v>
      </c>
      <c r="D18" s="1736"/>
      <c r="E18" s="1736"/>
      <c r="F18" s="1741" t="s">
        <v>858</v>
      </c>
      <c r="G18" s="1742"/>
      <c r="H18" s="1742"/>
      <c r="I18" s="1742"/>
      <c r="J18" s="1742"/>
      <c r="K18" s="1742"/>
      <c r="L18" s="1742"/>
      <c r="M18" s="1742"/>
      <c r="N18" s="1742"/>
      <c r="O18" s="1742"/>
      <c r="P18" s="1742"/>
      <c r="Q18" s="1742"/>
      <c r="R18" s="1742"/>
      <c r="S18" s="1742"/>
      <c r="T18" s="1742"/>
      <c r="U18" s="1743"/>
      <c r="V18" s="1744" t="s">
        <v>859</v>
      </c>
      <c r="W18" s="1745"/>
      <c r="X18" s="1745"/>
      <c r="Y18" s="1745"/>
      <c r="Z18" s="1745"/>
      <c r="AA18" s="1745"/>
      <c r="AB18" s="1745"/>
      <c r="AC18" s="1745"/>
      <c r="AD18" s="1745"/>
      <c r="AE18" s="1745"/>
      <c r="AF18" s="1745"/>
      <c r="AG18" s="1746"/>
      <c r="AH18" s="1732" t="s">
        <v>860</v>
      </c>
      <c r="AI18" s="1747"/>
      <c r="AJ18" s="1748"/>
      <c r="AK18" s="1753" t="s">
        <v>861</v>
      </c>
      <c r="AL18" s="1754"/>
      <c r="AM18" s="1754"/>
      <c r="AN18" s="1754"/>
      <c r="AO18" s="1754"/>
      <c r="AP18" s="1754"/>
      <c r="AQ18" s="1754"/>
      <c r="AR18" s="1754"/>
      <c r="AS18" s="1754"/>
      <c r="AT18" s="1754"/>
      <c r="AU18" s="1754"/>
      <c r="AV18" s="1754"/>
      <c r="AW18" s="1754"/>
      <c r="AX18" s="1754"/>
      <c r="AY18" s="1754"/>
      <c r="AZ18" s="1754"/>
      <c r="BA18" s="1754"/>
      <c r="BB18" s="1754"/>
      <c r="BC18" s="1754"/>
      <c r="BD18" s="1754"/>
      <c r="BE18" s="1754"/>
      <c r="BF18" s="1754"/>
      <c r="BG18" s="1754"/>
      <c r="BH18" s="1755"/>
    </row>
    <row r="19" spans="2:60" ht="28.5" customHeight="1" x14ac:dyDescent="0.2">
      <c r="B19" s="1733"/>
      <c r="C19" s="1737"/>
      <c r="D19" s="1738"/>
      <c r="E19" s="1738"/>
      <c r="F19" s="1732" t="s">
        <v>862</v>
      </c>
      <c r="G19" s="1747"/>
      <c r="H19" s="1747"/>
      <c r="I19" s="1732" t="s">
        <v>863</v>
      </c>
      <c r="J19" s="1747"/>
      <c r="K19" s="1747"/>
      <c r="L19" s="1732" t="s">
        <v>864</v>
      </c>
      <c r="M19" s="1747"/>
      <c r="N19" s="1747"/>
      <c r="O19" s="1732" t="s">
        <v>865</v>
      </c>
      <c r="P19" s="1748"/>
      <c r="Q19" s="1747" t="s">
        <v>866</v>
      </c>
      <c r="R19" s="1747"/>
      <c r="S19" s="1732" t="s">
        <v>867</v>
      </c>
      <c r="T19" s="1747"/>
      <c r="U19" s="1748"/>
      <c r="V19" s="1756" t="s">
        <v>868</v>
      </c>
      <c r="W19" s="1756" t="s">
        <v>869</v>
      </c>
      <c r="X19" s="1756" t="s">
        <v>870</v>
      </c>
      <c r="Y19" s="1756" t="s">
        <v>871</v>
      </c>
      <c r="Z19" s="1756" t="s">
        <v>872</v>
      </c>
      <c r="AA19" s="1756" t="s">
        <v>873</v>
      </c>
      <c r="AB19" s="1756" t="s">
        <v>874</v>
      </c>
      <c r="AC19" s="1756" t="s">
        <v>875</v>
      </c>
      <c r="AD19" s="1756" t="s">
        <v>876</v>
      </c>
      <c r="AE19" s="1756" t="s">
        <v>877</v>
      </c>
      <c r="AF19" s="1756" t="s">
        <v>878</v>
      </c>
      <c r="AG19" s="1756" t="s">
        <v>879</v>
      </c>
      <c r="AH19" s="1733"/>
      <c r="AI19" s="1749"/>
      <c r="AJ19" s="1750"/>
      <c r="AK19" s="1713" t="s">
        <v>880</v>
      </c>
      <c r="AL19" s="1714"/>
      <c r="AM19" s="1713" t="s">
        <v>881</v>
      </c>
      <c r="AN19" s="1714"/>
      <c r="AO19" s="1713" t="s">
        <v>882</v>
      </c>
      <c r="AP19" s="1714"/>
      <c r="AQ19" s="1713" t="s">
        <v>883</v>
      </c>
      <c r="AR19" s="1714"/>
      <c r="AS19" s="1713" t="s">
        <v>884</v>
      </c>
      <c r="AT19" s="1714"/>
      <c r="AU19" s="1713" t="s">
        <v>885</v>
      </c>
      <c r="AV19" s="1714"/>
      <c r="AW19" s="1713" t="s">
        <v>886</v>
      </c>
      <c r="AX19" s="1714"/>
      <c r="AY19" s="1713" t="s">
        <v>887</v>
      </c>
      <c r="AZ19" s="1714"/>
      <c r="BA19" s="1713" t="s">
        <v>888</v>
      </c>
      <c r="BB19" s="1714"/>
      <c r="BC19" s="1713" t="s">
        <v>889</v>
      </c>
      <c r="BD19" s="1714"/>
      <c r="BE19" s="1713" t="s">
        <v>890</v>
      </c>
      <c r="BF19" s="1714"/>
      <c r="BG19" s="1713" t="s">
        <v>891</v>
      </c>
      <c r="BH19" s="1714"/>
    </row>
    <row r="20" spans="2:60" ht="26.25" customHeight="1" x14ac:dyDescent="0.2">
      <c r="B20" s="1734"/>
      <c r="C20" s="1739"/>
      <c r="D20" s="1740"/>
      <c r="E20" s="1740"/>
      <c r="F20" s="1734"/>
      <c r="G20" s="1751"/>
      <c r="H20" s="1751"/>
      <c r="I20" s="1734"/>
      <c r="J20" s="1751"/>
      <c r="K20" s="1751"/>
      <c r="L20" s="1734"/>
      <c r="M20" s="1751"/>
      <c r="N20" s="1751"/>
      <c r="O20" s="1734"/>
      <c r="P20" s="1752"/>
      <c r="Q20" s="1751"/>
      <c r="R20" s="1751"/>
      <c r="S20" s="1734"/>
      <c r="T20" s="1751"/>
      <c r="U20" s="1752"/>
      <c r="V20" s="1757"/>
      <c r="W20" s="1757"/>
      <c r="X20" s="1757"/>
      <c r="Y20" s="1757"/>
      <c r="Z20" s="1757"/>
      <c r="AA20" s="1757"/>
      <c r="AB20" s="1757"/>
      <c r="AC20" s="1757"/>
      <c r="AD20" s="1757"/>
      <c r="AE20" s="1757"/>
      <c r="AF20" s="1757"/>
      <c r="AG20" s="1757"/>
      <c r="AH20" s="1734"/>
      <c r="AI20" s="1751"/>
      <c r="AJ20" s="1752"/>
      <c r="AK20" s="1715"/>
      <c r="AL20" s="1716"/>
      <c r="AM20" s="1715"/>
      <c r="AN20" s="1716"/>
      <c r="AO20" s="1715"/>
      <c r="AP20" s="1716"/>
      <c r="AQ20" s="1715"/>
      <c r="AR20" s="1716"/>
      <c r="AS20" s="1715"/>
      <c r="AT20" s="1716"/>
      <c r="AU20" s="1715"/>
      <c r="AV20" s="1716"/>
      <c r="AW20" s="1715"/>
      <c r="AX20" s="1716"/>
      <c r="AY20" s="1715"/>
      <c r="AZ20" s="1716"/>
      <c r="BA20" s="1715"/>
      <c r="BB20" s="1716"/>
      <c r="BC20" s="1715"/>
      <c r="BD20" s="1716"/>
      <c r="BE20" s="1715"/>
      <c r="BF20" s="1716"/>
      <c r="BG20" s="1715"/>
      <c r="BH20" s="1716"/>
    </row>
    <row r="21" spans="2:60" s="446" customFormat="1" ht="12.75" customHeight="1" x14ac:dyDescent="0.2">
      <c r="B21" s="447" t="s">
        <v>892</v>
      </c>
      <c r="C21" s="1758" t="s">
        <v>667</v>
      </c>
      <c r="D21" s="1759"/>
      <c r="E21" s="1760"/>
      <c r="F21" s="1761" t="s">
        <v>668</v>
      </c>
      <c r="G21" s="1762"/>
      <c r="H21" s="1763"/>
      <c r="I21" s="1764" t="s">
        <v>669</v>
      </c>
      <c r="J21" s="1765"/>
      <c r="K21" s="1766"/>
      <c r="L21" s="1767" t="s">
        <v>670</v>
      </c>
      <c r="M21" s="1768"/>
      <c r="N21" s="1769"/>
      <c r="O21" s="1767" t="s">
        <v>673</v>
      </c>
      <c r="P21" s="1769"/>
      <c r="Q21" s="1717" t="s">
        <v>698</v>
      </c>
      <c r="R21" s="1717"/>
      <c r="S21" s="1770" t="s">
        <v>674</v>
      </c>
      <c r="T21" s="1770"/>
      <c r="U21" s="1770"/>
      <c r="V21" s="448" t="s">
        <v>684</v>
      </c>
      <c r="W21" s="448" t="s">
        <v>685</v>
      </c>
      <c r="X21" s="448" t="s">
        <v>686</v>
      </c>
      <c r="Y21" s="448" t="s">
        <v>687</v>
      </c>
      <c r="Z21" s="448" t="s">
        <v>688</v>
      </c>
      <c r="AA21" s="448" t="s">
        <v>689</v>
      </c>
      <c r="AB21" s="448" t="s">
        <v>690</v>
      </c>
      <c r="AC21" s="448" t="s">
        <v>691</v>
      </c>
      <c r="AD21" s="448" t="s">
        <v>692</v>
      </c>
      <c r="AE21" s="448" t="s">
        <v>693</v>
      </c>
      <c r="AF21" s="448" t="s">
        <v>694</v>
      </c>
      <c r="AG21" s="448" t="s">
        <v>695</v>
      </c>
      <c r="AH21" s="1771" t="s">
        <v>696</v>
      </c>
      <c r="AI21" s="1772"/>
      <c r="AJ21" s="1773"/>
      <c r="AK21" s="1717" t="s">
        <v>893</v>
      </c>
      <c r="AL21" s="1717"/>
      <c r="AM21" s="1717" t="s">
        <v>894</v>
      </c>
      <c r="AN21" s="1717"/>
      <c r="AO21" s="1717" t="s">
        <v>895</v>
      </c>
      <c r="AP21" s="1717"/>
      <c r="AQ21" s="1717" t="s">
        <v>896</v>
      </c>
      <c r="AR21" s="1717"/>
      <c r="AS21" s="1717" t="s">
        <v>897</v>
      </c>
      <c r="AT21" s="1717"/>
      <c r="AU21" s="1717" t="s">
        <v>898</v>
      </c>
      <c r="AV21" s="1717"/>
      <c r="AW21" s="1717" t="s">
        <v>899</v>
      </c>
      <c r="AX21" s="1717"/>
      <c r="AY21" s="1717" t="s">
        <v>900</v>
      </c>
      <c r="AZ21" s="1717"/>
      <c r="BA21" s="1717" t="s">
        <v>901</v>
      </c>
      <c r="BB21" s="1717"/>
      <c r="BC21" s="1717" t="s">
        <v>902</v>
      </c>
      <c r="BD21" s="1717"/>
      <c r="BE21" s="1717" t="s">
        <v>903</v>
      </c>
      <c r="BF21" s="1717"/>
      <c r="BG21" s="1717" t="s">
        <v>904</v>
      </c>
      <c r="BH21" s="1717"/>
    </row>
    <row r="22" spans="2:60" s="430" customFormat="1" ht="15.6" x14ac:dyDescent="0.3">
      <c r="B22" s="431"/>
      <c r="C22" s="1725"/>
      <c r="D22" s="1725"/>
      <c r="E22" s="1725"/>
      <c r="F22" s="1726">
        <f>'Libros 2020'!AN74</f>
        <v>11005175.440620001</v>
      </c>
      <c r="G22" s="1726"/>
      <c r="H22" s="1726"/>
      <c r="I22" s="1726">
        <f>'Libros 2020'!AO74</f>
        <v>133617</v>
      </c>
      <c r="J22" s="1726"/>
      <c r="K22" s="1726"/>
      <c r="L22" s="1727"/>
      <c r="M22" s="1727"/>
      <c r="N22" s="1727"/>
      <c r="O22" s="1728">
        <f>'Libros 2020'!AL74</f>
        <v>1214700</v>
      </c>
      <c r="P22" s="1728"/>
      <c r="Q22" s="1727"/>
      <c r="R22" s="1727"/>
      <c r="S22" s="1727"/>
      <c r="T22" s="1727"/>
      <c r="U22" s="1727"/>
      <c r="V22" s="443" t="s">
        <v>937</v>
      </c>
      <c r="W22" s="443" t="s">
        <v>937</v>
      </c>
      <c r="X22" s="443" t="s">
        <v>937</v>
      </c>
      <c r="Y22" s="443" t="s">
        <v>937</v>
      </c>
      <c r="Z22" s="443" t="s">
        <v>937</v>
      </c>
      <c r="AA22" s="443" t="s">
        <v>937</v>
      </c>
      <c r="AB22" s="443" t="s">
        <v>937</v>
      </c>
      <c r="AC22" s="443" t="s">
        <v>937</v>
      </c>
      <c r="AD22" s="443" t="s">
        <v>937</v>
      </c>
      <c r="AE22" s="443" t="s">
        <v>937</v>
      </c>
      <c r="AF22" s="443" t="s">
        <v>937</v>
      </c>
      <c r="AG22" s="443" t="s">
        <v>937</v>
      </c>
      <c r="AH22" s="1729"/>
      <c r="AI22" s="1729"/>
      <c r="AJ22" s="1729"/>
      <c r="AK22" s="1710">
        <f>'Libros 2020'!O61</f>
        <v>994999.46</v>
      </c>
      <c r="AL22" s="1710"/>
      <c r="AM22" s="1710">
        <f>'Libros 2020'!O62</f>
        <v>994999.46</v>
      </c>
      <c r="AN22" s="1710"/>
      <c r="AO22" s="1710">
        <f>'Libros 2020'!O63</f>
        <v>994999.46</v>
      </c>
      <c r="AP22" s="1710"/>
      <c r="AQ22" s="1710">
        <f>'Libros 2020'!O64</f>
        <v>994999.46</v>
      </c>
      <c r="AR22" s="1710"/>
      <c r="AS22" s="1710">
        <f>'Libros 2020'!O65</f>
        <v>994999.46</v>
      </c>
      <c r="AT22" s="1710"/>
      <c r="AU22" s="1710">
        <f>'Libros 2020'!O66</f>
        <v>994999.46</v>
      </c>
      <c r="AV22" s="1710"/>
      <c r="AW22" s="1710">
        <f>'Libros 2020'!O67</f>
        <v>994999.46</v>
      </c>
      <c r="AX22" s="1710"/>
      <c r="AY22" s="1710">
        <f>'Libros 2020'!O68</f>
        <v>994999.46</v>
      </c>
      <c r="AZ22" s="1710"/>
      <c r="BA22" s="1710">
        <f>'Libros 2020'!O69</f>
        <v>994999.46</v>
      </c>
      <c r="BB22" s="1710"/>
      <c r="BC22" s="1710">
        <f>'Libros 2020'!O70</f>
        <v>994999.46</v>
      </c>
      <c r="BD22" s="1710"/>
      <c r="BE22" s="1710">
        <f>'Libros 2020'!O71</f>
        <v>994999.46</v>
      </c>
      <c r="BF22" s="1710"/>
      <c r="BG22" s="1711"/>
      <c r="BH22" s="1711"/>
    </row>
    <row r="23" spans="2:60" s="433" customFormat="1" ht="15.6" x14ac:dyDescent="0.3">
      <c r="B23" s="434"/>
      <c r="C23" s="434"/>
      <c r="D23" s="434"/>
      <c r="E23" s="434"/>
      <c r="F23" s="435"/>
      <c r="G23" s="435"/>
      <c r="H23" s="435"/>
      <c r="I23" s="435"/>
      <c r="J23" s="435"/>
      <c r="K23" s="435"/>
      <c r="L23" s="434"/>
      <c r="M23" s="434"/>
      <c r="N23" s="434"/>
      <c r="O23" s="434"/>
      <c r="P23" s="434"/>
      <c r="Q23" s="434"/>
      <c r="R23" s="434"/>
      <c r="S23" s="434"/>
      <c r="T23" s="434"/>
      <c r="U23" s="434"/>
      <c r="V23" s="436"/>
      <c r="W23" s="436"/>
      <c r="X23" s="436"/>
      <c r="Y23" s="436"/>
      <c r="Z23" s="436"/>
      <c r="AA23" s="436"/>
      <c r="AB23" s="436"/>
      <c r="AC23" s="436"/>
      <c r="AD23" s="436"/>
      <c r="AE23" s="436"/>
      <c r="AF23" s="436"/>
      <c r="AG23" s="436"/>
      <c r="AH23" s="436"/>
      <c r="AI23" s="436"/>
      <c r="AJ23" s="436"/>
      <c r="AK23" s="441"/>
      <c r="AL23" s="441"/>
      <c r="AM23" s="441"/>
      <c r="AN23" s="441"/>
      <c r="AO23" s="441"/>
      <c r="AP23" s="441"/>
      <c r="AQ23" s="441"/>
      <c r="AR23" s="441"/>
      <c r="AS23" s="441"/>
      <c r="AT23" s="441"/>
      <c r="AU23" s="441"/>
      <c r="AV23" s="441"/>
      <c r="AW23" s="441"/>
      <c r="AX23" s="441"/>
      <c r="AY23" s="441"/>
      <c r="AZ23" s="441"/>
      <c r="BA23" s="441"/>
      <c r="BB23" s="441"/>
      <c r="BC23" s="441"/>
      <c r="BD23" s="441"/>
      <c r="BE23" s="441"/>
      <c r="BF23" s="441"/>
      <c r="BG23" s="441"/>
      <c r="BH23" s="441"/>
    </row>
    <row r="24" spans="2:60" s="433" customFormat="1" ht="15.6" x14ac:dyDescent="0.3">
      <c r="B24" s="434"/>
      <c r="C24" s="434"/>
      <c r="D24" s="434"/>
      <c r="E24" s="434"/>
      <c r="F24" s="435"/>
      <c r="G24" s="435"/>
      <c r="H24" s="435"/>
      <c r="I24" s="435"/>
      <c r="J24" s="435"/>
      <c r="K24" s="435"/>
      <c r="L24" s="434"/>
      <c r="M24" s="434"/>
      <c r="N24" s="434"/>
      <c r="O24" s="434"/>
      <c r="P24" s="434"/>
      <c r="Q24" s="434"/>
      <c r="R24" s="434"/>
      <c r="S24" s="434"/>
      <c r="T24" s="434"/>
      <c r="U24" s="434"/>
      <c r="V24" s="436"/>
      <c r="W24" s="436"/>
      <c r="X24" s="436"/>
      <c r="Y24" s="436"/>
      <c r="Z24" s="436"/>
      <c r="AA24" s="436"/>
      <c r="AB24" s="436"/>
      <c r="AC24" s="436"/>
      <c r="AD24" s="436"/>
      <c r="AE24" s="436"/>
      <c r="AF24" s="436"/>
      <c r="AG24" s="436"/>
      <c r="AH24" s="436"/>
      <c r="AI24" s="436"/>
      <c r="AJ24" s="436"/>
      <c r="AK24" s="441"/>
      <c r="AL24" s="441"/>
      <c r="AM24" s="441"/>
      <c r="AN24" s="441"/>
      <c r="AO24" s="441"/>
      <c r="AP24" s="441"/>
      <c r="AQ24" s="441"/>
      <c r="AR24" s="441"/>
      <c r="AS24" s="441"/>
      <c r="AT24" s="441"/>
      <c r="AU24" s="441"/>
      <c r="AV24" s="441"/>
      <c r="AW24" s="441"/>
      <c r="AX24" s="441"/>
      <c r="AY24" s="441"/>
      <c r="AZ24" s="441"/>
      <c r="BA24" s="441"/>
      <c r="BB24" s="441"/>
      <c r="BC24" s="441"/>
      <c r="BD24" s="441"/>
      <c r="BE24" s="441"/>
      <c r="BF24" s="441"/>
      <c r="BG24" s="441"/>
      <c r="BH24" s="441"/>
    </row>
    <row r="25" spans="2:60" s="437" customFormat="1" ht="10.8" thickBot="1" x14ac:dyDescent="0.25">
      <c r="B25" s="438"/>
      <c r="C25" s="438"/>
      <c r="D25" s="438"/>
      <c r="E25" s="438"/>
      <c r="F25" s="439"/>
      <c r="G25" s="439"/>
      <c r="H25" s="439"/>
      <c r="I25" s="440"/>
      <c r="J25" s="440"/>
      <c r="K25" s="440"/>
      <c r="L25" s="425"/>
      <c r="M25" s="425"/>
      <c r="N25" s="425"/>
      <c r="O25" s="425"/>
      <c r="P25" s="425"/>
      <c r="Q25" s="425"/>
      <c r="R25" s="425"/>
      <c r="S25" s="438"/>
      <c r="T25" s="438"/>
      <c r="U25" s="438"/>
      <c r="V25" s="432"/>
      <c r="W25" s="432"/>
      <c r="X25" s="432"/>
      <c r="Y25" s="432"/>
      <c r="Z25" s="432"/>
      <c r="AA25" s="432"/>
      <c r="AB25" s="432"/>
      <c r="AC25" s="432"/>
      <c r="AD25" s="432"/>
      <c r="AE25" s="432"/>
      <c r="AF25" s="432"/>
      <c r="AG25" s="432"/>
      <c r="AH25" s="432"/>
      <c r="AI25" s="432"/>
      <c r="AJ25" s="432"/>
      <c r="AK25" s="442"/>
      <c r="AL25" s="442"/>
      <c r="AM25" s="442"/>
      <c r="AN25" s="442"/>
      <c r="AO25" s="442"/>
      <c r="AP25" s="442"/>
      <c r="AQ25" s="442"/>
      <c r="AR25" s="442"/>
      <c r="AS25" s="442"/>
      <c r="AT25" s="442"/>
      <c r="AU25" s="442"/>
      <c r="AV25" s="442"/>
      <c r="AW25" s="442"/>
      <c r="AX25" s="442"/>
      <c r="AY25" s="442"/>
      <c r="AZ25" s="442"/>
      <c r="BA25" s="442"/>
      <c r="BB25" s="442"/>
      <c r="BC25" s="442"/>
      <c r="BD25" s="442"/>
      <c r="BE25" s="442"/>
      <c r="BF25" s="442"/>
      <c r="BG25" s="442"/>
      <c r="BH25" s="442"/>
    </row>
    <row r="26" spans="2:60" s="424" customFormat="1" ht="21" customHeight="1" x14ac:dyDescent="0.3">
      <c r="B26" s="1778" t="s">
        <v>905</v>
      </c>
      <c r="C26" s="1779"/>
      <c r="D26" s="1779"/>
      <c r="E26" s="1779"/>
      <c r="F26" s="1779"/>
      <c r="G26" s="1779"/>
      <c r="H26" s="1779"/>
      <c r="I26" s="1779"/>
      <c r="J26" s="1779"/>
      <c r="K26" s="1779"/>
      <c r="L26" s="1779"/>
      <c r="M26" s="1779"/>
      <c r="N26" s="1779"/>
      <c r="O26" s="1779"/>
      <c r="P26" s="1779"/>
      <c r="Q26" s="1779"/>
      <c r="R26" s="1779"/>
      <c r="S26" s="1779"/>
      <c r="T26" s="1779"/>
      <c r="U26" s="1779"/>
      <c r="V26" s="1779"/>
      <c r="W26" s="1779"/>
      <c r="X26" s="1779"/>
      <c r="Y26" s="1779"/>
      <c r="Z26" s="1779"/>
      <c r="AA26" s="1779"/>
      <c r="AB26" s="1779"/>
      <c r="AC26" s="1779"/>
      <c r="AD26" s="1779"/>
      <c r="AE26" s="1779"/>
      <c r="AF26" s="1780" t="s">
        <v>906</v>
      </c>
      <c r="AG26" s="1781"/>
      <c r="AH26" s="1782"/>
      <c r="AI26" s="1787" t="s">
        <v>907</v>
      </c>
      <c r="AJ26" s="1788"/>
      <c r="AK26" s="1788"/>
      <c r="AL26" s="1788"/>
      <c r="AM26" s="1788"/>
      <c r="AN26" s="1788"/>
      <c r="AO26" s="1788"/>
      <c r="AP26" s="1788"/>
      <c r="AQ26" s="1788"/>
      <c r="AR26" s="1788"/>
      <c r="AS26" s="1788"/>
      <c r="AT26" s="1788"/>
      <c r="AU26" s="1788"/>
      <c r="AV26" s="1788"/>
      <c r="AW26" s="1788"/>
      <c r="AX26" s="1788"/>
      <c r="AY26" s="1788"/>
      <c r="AZ26" s="1788"/>
      <c r="BA26" s="1788"/>
      <c r="BB26" s="1788"/>
      <c r="BC26" s="1788"/>
      <c r="BD26" s="1788"/>
      <c r="BE26" s="1788"/>
      <c r="BF26" s="1789"/>
    </row>
    <row r="27" spans="2:60" s="424" customFormat="1" ht="21" customHeight="1" x14ac:dyDescent="0.3">
      <c r="B27" s="1790" t="s">
        <v>908</v>
      </c>
      <c r="C27" s="1791"/>
      <c r="D27" s="1791"/>
      <c r="E27" s="1791"/>
      <c r="F27" s="1794" t="s">
        <v>909</v>
      </c>
      <c r="G27" s="1794"/>
      <c r="H27" s="1794"/>
      <c r="I27" s="1794"/>
      <c r="J27" s="1794"/>
      <c r="K27" s="1794"/>
      <c r="L27" s="1796" t="s">
        <v>910</v>
      </c>
      <c r="M27" s="1796"/>
      <c r="N27" s="1796"/>
      <c r="O27" s="1796"/>
      <c r="P27" s="1796"/>
      <c r="Q27" s="1796"/>
      <c r="R27" s="1796"/>
      <c r="S27" s="1796"/>
      <c r="T27" s="1796"/>
      <c r="U27" s="1732" t="s">
        <v>911</v>
      </c>
      <c r="V27" s="1747"/>
      <c r="W27" s="1748"/>
      <c r="X27" s="1791" t="s">
        <v>866</v>
      </c>
      <c r="Y27" s="1791"/>
      <c r="Z27" s="1791"/>
      <c r="AA27" s="1791" t="s">
        <v>912</v>
      </c>
      <c r="AB27" s="1791"/>
      <c r="AC27" s="1791"/>
      <c r="AD27" s="1798" t="s">
        <v>913</v>
      </c>
      <c r="AE27" s="1798"/>
      <c r="AF27" s="1733"/>
      <c r="AG27" s="1783"/>
      <c r="AH27" s="1750"/>
      <c r="AI27" s="1774" t="s">
        <v>880</v>
      </c>
      <c r="AJ27" s="1774"/>
      <c r="AK27" s="1774" t="s">
        <v>881</v>
      </c>
      <c r="AL27" s="1774"/>
      <c r="AM27" s="1774" t="s">
        <v>882</v>
      </c>
      <c r="AN27" s="1774"/>
      <c r="AO27" s="1774" t="s">
        <v>883</v>
      </c>
      <c r="AP27" s="1774"/>
      <c r="AQ27" s="1774" t="s">
        <v>884</v>
      </c>
      <c r="AR27" s="1774"/>
      <c r="AS27" s="1774" t="s">
        <v>885</v>
      </c>
      <c r="AT27" s="1774"/>
      <c r="AU27" s="1774" t="s">
        <v>886</v>
      </c>
      <c r="AV27" s="1774"/>
      <c r="AW27" s="1774" t="s">
        <v>887</v>
      </c>
      <c r="AX27" s="1774"/>
      <c r="AY27" s="1774" t="s">
        <v>888</v>
      </c>
      <c r="AZ27" s="1774"/>
      <c r="BA27" s="1774" t="s">
        <v>889</v>
      </c>
      <c r="BB27" s="1774"/>
      <c r="BC27" s="1774" t="s">
        <v>890</v>
      </c>
      <c r="BD27" s="1774"/>
      <c r="BE27" s="1774" t="s">
        <v>891</v>
      </c>
      <c r="BF27" s="1775"/>
    </row>
    <row r="28" spans="2:60" s="424" customFormat="1" ht="12.75" customHeight="1" x14ac:dyDescent="0.3">
      <c r="B28" s="1790"/>
      <c r="C28" s="1791"/>
      <c r="D28" s="1791"/>
      <c r="E28" s="1791"/>
      <c r="F28" s="1794"/>
      <c r="G28" s="1794"/>
      <c r="H28" s="1794"/>
      <c r="I28" s="1794"/>
      <c r="J28" s="1794"/>
      <c r="K28" s="1794"/>
      <c r="L28" s="1796"/>
      <c r="M28" s="1796"/>
      <c r="N28" s="1796"/>
      <c r="O28" s="1796"/>
      <c r="P28" s="1796"/>
      <c r="Q28" s="1796"/>
      <c r="R28" s="1796"/>
      <c r="S28" s="1796"/>
      <c r="T28" s="1796"/>
      <c r="U28" s="1733"/>
      <c r="V28" s="1783"/>
      <c r="W28" s="1750"/>
      <c r="X28" s="1791"/>
      <c r="Y28" s="1791"/>
      <c r="Z28" s="1791"/>
      <c r="AA28" s="1791"/>
      <c r="AB28" s="1791"/>
      <c r="AC28" s="1791"/>
      <c r="AD28" s="1798"/>
      <c r="AE28" s="1798"/>
      <c r="AF28" s="1733"/>
      <c r="AG28" s="1783"/>
      <c r="AH28" s="1750"/>
      <c r="AI28" s="1774"/>
      <c r="AJ28" s="1774"/>
      <c r="AK28" s="1774"/>
      <c r="AL28" s="1774"/>
      <c r="AM28" s="1774"/>
      <c r="AN28" s="1774"/>
      <c r="AO28" s="1774"/>
      <c r="AP28" s="1774"/>
      <c r="AQ28" s="1774"/>
      <c r="AR28" s="1774"/>
      <c r="AS28" s="1774"/>
      <c r="AT28" s="1774"/>
      <c r="AU28" s="1774"/>
      <c r="AV28" s="1774"/>
      <c r="AW28" s="1774"/>
      <c r="AX28" s="1774"/>
      <c r="AY28" s="1774"/>
      <c r="AZ28" s="1774"/>
      <c r="BA28" s="1774"/>
      <c r="BB28" s="1774"/>
      <c r="BC28" s="1774"/>
      <c r="BD28" s="1774"/>
      <c r="BE28" s="1774"/>
      <c r="BF28" s="1775"/>
    </row>
    <row r="29" spans="2:60" s="424" customFormat="1" ht="36" customHeight="1" thickBot="1" x14ac:dyDescent="0.35">
      <c r="B29" s="1792"/>
      <c r="C29" s="1793"/>
      <c r="D29" s="1793"/>
      <c r="E29" s="1793"/>
      <c r="F29" s="1795"/>
      <c r="G29" s="1795"/>
      <c r="H29" s="1795"/>
      <c r="I29" s="1795"/>
      <c r="J29" s="1795"/>
      <c r="K29" s="1795"/>
      <c r="L29" s="1797"/>
      <c r="M29" s="1797"/>
      <c r="N29" s="1797"/>
      <c r="O29" s="1797"/>
      <c r="P29" s="1797"/>
      <c r="Q29" s="1797"/>
      <c r="R29" s="1797"/>
      <c r="S29" s="1797"/>
      <c r="T29" s="1797"/>
      <c r="U29" s="1784"/>
      <c r="V29" s="1785"/>
      <c r="W29" s="1786"/>
      <c r="X29" s="1793"/>
      <c r="Y29" s="1793"/>
      <c r="Z29" s="1793"/>
      <c r="AA29" s="1793"/>
      <c r="AB29" s="1793"/>
      <c r="AC29" s="1793"/>
      <c r="AD29" s="1799"/>
      <c r="AE29" s="1799"/>
      <c r="AF29" s="1784"/>
      <c r="AG29" s="1785"/>
      <c r="AH29" s="1786"/>
      <c r="AI29" s="1776"/>
      <c r="AJ29" s="1776"/>
      <c r="AK29" s="1776"/>
      <c r="AL29" s="1776"/>
      <c r="AM29" s="1776"/>
      <c r="AN29" s="1776"/>
      <c r="AO29" s="1776"/>
      <c r="AP29" s="1776"/>
      <c r="AQ29" s="1776"/>
      <c r="AR29" s="1776"/>
      <c r="AS29" s="1776"/>
      <c r="AT29" s="1776"/>
      <c r="AU29" s="1776"/>
      <c r="AV29" s="1776"/>
      <c r="AW29" s="1776"/>
      <c r="AX29" s="1776"/>
      <c r="AY29" s="1776"/>
      <c r="AZ29" s="1776"/>
      <c r="BA29" s="1776"/>
      <c r="BB29" s="1776"/>
      <c r="BC29" s="1776"/>
      <c r="BD29" s="1776"/>
      <c r="BE29" s="1776"/>
      <c r="BF29" s="1777"/>
    </row>
    <row r="30" spans="2:60" s="446" customFormat="1" ht="15.6" customHeight="1" x14ac:dyDescent="0.2">
      <c r="B30" s="1800" t="s">
        <v>671</v>
      </c>
      <c r="C30" s="1801"/>
      <c r="D30" s="1801"/>
      <c r="E30" s="1802"/>
      <c r="F30" s="1800" t="s">
        <v>672</v>
      </c>
      <c r="G30" s="1801"/>
      <c r="H30" s="1801"/>
      <c r="I30" s="1801"/>
      <c r="J30" s="1801"/>
      <c r="K30" s="1802"/>
      <c r="L30" s="1800" t="s">
        <v>697</v>
      </c>
      <c r="M30" s="1801"/>
      <c r="N30" s="1801"/>
      <c r="O30" s="1801"/>
      <c r="P30" s="1801"/>
      <c r="Q30" s="1801"/>
      <c r="R30" s="1801"/>
      <c r="S30" s="1801"/>
      <c r="T30" s="1802"/>
      <c r="U30" s="1800" t="s">
        <v>675</v>
      </c>
      <c r="V30" s="1801"/>
      <c r="W30" s="1802"/>
      <c r="X30" s="1803" t="s">
        <v>914</v>
      </c>
      <c r="Y30" s="1804"/>
      <c r="Z30" s="1805"/>
      <c r="AA30" s="1804" t="s">
        <v>676</v>
      </c>
      <c r="AB30" s="1804"/>
      <c r="AC30" s="1804"/>
      <c r="AD30" s="1810" t="s">
        <v>915</v>
      </c>
      <c r="AE30" s="1810"/>
      <c r="AF30" s="1800" t="s">
        <v>677</v>
      </c>
      <c r="AG30" s="1801"/>
      <c r="AH30" s="1802"/>
      <c r="AI30" s="1806" t="s">
        <v>916</v>
      </c>
      <c r="AJ30" s="1806"/>
      <c r="AK30" s="1806" t="s">
        <v>917</v>
      </c>
      <c r="AL30" s="1806"/>
      <c r="AM30" s="1806" t="s">
        <v>918</v>
      </c>
      <c r="AN30" s="1806"/>
      <c r="AO30" s="1806" t="s">
        <v>919</v>
      </c>
      <c r="AP30" s="1806"/>
      <c r="AQ30" s="1806" t="s">
        <v>920</v>
      </c>
      <c r="AR30" s="1806"/>
      <c r="AS30" s="1806" t="s">
        <v>921</v>
      </c>
      <c r="AT30" s="1806"/>
      <c r="AU30" s="1806" t="s">
        <v>922</v>
      </c>
      <c r="AV30" s="1806"/>
      <c r="AW30" s="1806" t="s">
        <v>923</v>
      </c>
      <c r="AX30" s="1806"/>
      <c r="AY30" s="1806" t="s">
        <v>924</v>
      </c>
      <c r="AZ30" s="1806"/>
      <c r="BA30" s="1806" t="s">
        <v>925</v>
      </c>
      <c r="BB30" s="1806"/>
      <c r="BC30" s="1806" t="s">
        <v>926</v>
      </c>
      <c r="BD30" s="1806"/>
      <c r="BE30" s="1806" t="s">
        <v>927</v>
      </c>
      <c r="BF30" s="1806"/>
    </row>
    <row r="31" spans="2:60" s="445" customFormat="1" ht="15" x14ac:dyDescent="0.25">
      <c r="B31" s="1707">
        <f>'Libros 2020'!G74-'Libros 2020'!J74-'Libros 2020'!K74-'Libros 2020'!L74</f>
        <v>10871993.520000001</v>
      </c>
      <c r="C31" s="1708"/>
      <c r="D31" s="1708"/>
      <c r="E31" s="1709"/>
      <c r="F31" s="1707">
        <f>'Libros 2020'!M74</f>
        <v>132000</v>
      </c>
      <c r="G31" s="1708"/>
      <c r="H31" s="1708"/>
      <c r="I31" s="1708"/>
      <c r="J31" s="1708"/>
      <c r="K31" s="1709"/>
      <c r="L31" s="1707"/>
      <c r="M31" s="1708"/>
      <c r="N31" s="1708"/>
      <c r="O31" s="1708"/>
      <c r="P31" s="1708"/>
      <c r="Q31" s="1708"/>
      <c r="R31" s="1708"/>
      <c r="S31" s="1708"/>
      <c r="T31" s="1709"/>
      <c r="U31" s="1707">
        <f>'Libros 2020'!H74</f>
        <v>1200000</v>
      </c>
      <c r="V31" s="1708"/>
      <c r="W31" s="1709"/>
      <c r="X31" s="1707"/>
      <c r="Y31" s="1708"/>
      <c r="Z31" s="1709"/>
      <c r="AA31" s="1708"/>
      <c r="AB31" s="1708"/>
      <c r="AC31" s="1708"/>
      <c r="AD31" s="1706">
        <f>'Libros 2020'!J74+'Libros 2020'!K74+'Libros 2020'!L74+'Libros 2020'!S74</f>
        <v>3310278.6240000003</v>
      </c>
      <c r="AE31" s="1706"/>
      <c r="AF31" s="1707">
        <f>'Libros 2020'!AK74</f>
        <v>13688029.155000001</v>
      </c>
      <c r="AG31" s="1708"/>
      <c r="AH31" s="1709"/>
      <c r="AI31" s="1706"/>
      <c r="AJ31" s="1706"/>
      <c r="AK31" s="1706"/>
      <c r="AL31" s="1706"/>
      <c r="AM31" s="1706"/>
      <c r="AN31" s="1706"/>
      <c r="AO31" s="1706"/>
      <c r="AP31" s="1706"/>
      <c r="AQ31" s="1706"/>
      <c r="AR31" s="1706"/>
      <c r="AS31" s="1706"/>
      <c r="AT31" s="1706"/>
      <c r="AU31" s="1706"/>
      <c r="AV31" s="1706"/>
      <c r="AW31" s="1706"/>
      <c r="AX31" s="1706"/>
      <c r="AY31" s="1706"/>
      <c r="AZ31" s="1706"/>
      <c r="BA31" s="1706"/>
      <c r="BB31" s="1706"/>
      <c r="BC31" s="1706"/>
      <c r="BD31" s="1706"/>
      <c r="BE31" s="1706"/>
      <c r="BF31" s="1706"/>
    </row>
    <row r="32" spans="2:60" s="445" customFormat="1" ht="15" x14ac:dyDescent="0.25">
      <c r="B32" s="1707"/>
      <c r="C32" s="1708"/>
      <c r="D32" s="1708"/>
      <c r="E32" s="1709"/>
      <c r="F32" s="1707"/>
      <c r="G32" s="1708"/>
      <c r="H32" s="1708"/>
      <c r="I32" s="1708"/>
      <c r="J32" s="1708"/>
      <c r="K32" s="1709"/>
      <c r="L32" s="1707"/>
      <c r="M32" s="1708"/>
      <c r="N32" s="1708"/>
      <c r="O32" s="1708"/>
      <c r="P32" s="1708"/>
      <c r="Q32" s="1708"/>
      <c r="R32" s="1708"/>
      <c r="S32" s="1708"/>
      <c r="T32" s="1709"/>
      <c r="U32" s="1707"/>
      <c r="V32" s="1708"/>
      <c r="W32" s="1709"/>
      <c r="X32" s="1707"/>
      <c r="Y32" s="1708"/>
      <c r="Z32" s="1709"/>
      <c r="AA32" s="1708"/>
      <c r="AB32" s="1708"/>
      <c r="AC32" s="1708"/>
      <c r="AD32" s="1706"/>
      <c r="AE32" s="1706"/>
      <c r="AF32" s="1707"/>
      <c r="AG32" s="1708"/>
      <c r="AH32" s="1709"/>
      <c r="AI32" s="1706"/>
      <c r="AJ32" s="1706"/>
      <c r="AK32" s="1706"/>
      <c r="AL32" s="1706"/>
      <c r="AM32" s="1706"/>
      <c r="AN32" s="1706"/>
      <c r="AO32" s="1706"/>
      <c r="AP32" s="1706"/>
      <c r="AQ32" s="1706"/>
      <c r="AR32" s="1706"/>
      <c r="AS32" s="1706"/>
      <c r="AT32" s="1706"/>
      <c r="AU32" s="1706"/>
      <c r="AV32" s="1706"/>
      <c r="AW32" s="1706"/>
      <c r="AX32" s="1706"/>
      <c r="AY32" s="1706"/>
      <c r="AZ32" s="1706"/>
      <c r="BA32" s="1706"/>
      <c r="BB32" s="1706"/>
      <c r="BC32" s="1706"/>
      <c r="BD32" s="1706"/>
      <c r="BE32" s="1706"/>
      <c r="BF32" s="1706"/>
    </row>
    <row r="33" spans="2:58" x14ac:dyDescent="0.2">
      <c r="B33" s="425"/>
      <c r="C33" s="425"/>
      <c r="D33" s="425"/>
      <c r="E33" s="425"/>
      <c r="F33" s="425"/>
      <c r="G33" s="425"/>
      <c r="H33" s="425"/>
      <c r="I33" s="425"/>
      <c r="J33" s="425"/>
      <c r="K33" s="425"/>
      <c r="L33" s="425"/>
      <c r="M33" s="425"/>
      <c r="N33" s="425"/>
      <c r="O33" s="425"/>
      <c r="P33" s="425"/>
      <c r="Q33" s="425"/>
      <c r="R33" s="425"/>
      <c r="S33" s="425"/>
      <c r="T33" s="425"/>
      <c r="U33" s="425"/>
      <c r="V33" s="425"/>
      <c r="W33" s="425"/>
      <c r="X33" s="438"/>
      <c r="Y33" s="438"/>
      <c r="Z33" s="438"/>
      <c r="AA33" s="438"/>
      <c r="AB33" s="438"/>
      <c r="AC33" s="438"/>
      <c r="AD33" s="444"/>
      <c r="AE33" s="444"/>
      <c r="AF33" s="425"/>
      <c r="AG33" s="425"/>
      <c r="AH33" s="425"/>
      <c r="AI33" s="429"/>
      <c r="AJ33" s="429"/>
      <c r="AK33" s="429"/>
      <c r="AL33" s="429"/>
      <c r="AM33" s="429"/>
      <c r="AN33" s="429"/>
      <c r="AO33" s="429"/>
      <c r="AP33" s="429"/>
      <c r="AQ33" s="429"/>
      <c r="AR33" s="429"/>
      <c r="AS33" s="429"/>
      <c r="AT33" s="429"/>
      <c r="AU33" s="429"/>
      <c r="AV33" s="429"/>
      <c r="AW33" s="429"/>
      <c r="AX33" s="429"/>
      <c r="AY33" s="429"/>
      <c r="AZ33" s="429"/>
      <c r="BA33" s="429"/>
      <c r="BB33" s="429"/>
      <c r="BC33" s="429"/>
      <c r="BD33" s="429"/>
      <c r="BE33" s="429"/>
      <c r="BF33" s="429"/>
    </row>
    <row r="35" spans="2:58" x14ac:dyDescent="0.2">
      <c r="B35" s="1807" t="s">
        <v>928</v>
      </c>
      <c r="C35" s="1808"/>
      <c r="D35" s="1808"/>
      <c r="E35" s="1808"/>
      <c r="F35" s="1808"/>
      <c r="G35" s="1808"/>
      <c r="H35" s="1808"/>
      <c r="I35" s="1808"/>
      <c r="J35" s="1808"/>
      <c r="K35" s="1808"/>
      <c r="L35" s="1808"/>
      <c r="M35" s="1808"/>
      <c r="N35" s="1808"/>
      <c r="O35" s="1808"/>
      <c r="P35" s="1808"/>
      <c r="Q35" s="1808"/>
      <c r="R35" s="1808"/>
      <c r="S35" s="1808"/>
      <c r="T35" s="1808"/>
      <c r="U35" s="1808"/>
      <c r="V35" s="1808"/>
      <c r="W35" s="1808"/>
      <c r="X35" s="1808"/>
      <c r="Y35" s="1809"/>
      <c r="Z35" s="419"/>
      <c r="AA35" s="419"/>
      <c r="AB35" s="419"/>
      <c r="AC35" s="419"/>
      <c r="AD35" s="419"/>
      <c r="AE35" s="419"/>
      <c r="AF35" s="419"/>
      <c r="AG35" s="419"/>
      <c r="AH35" s="419"/>
      <c r="AI35" s="419"/>
      <c r="AJ35" s="419"/>
      <c r="AK35" s="419"/>
      <c r="AL35" s="419"/>
      <c r="AM35" s="419"/>
      <c r="AN35" s="419"/>
      <c r="AO35" s="419"/>
      <c r="AP35" s="419"/>
      <c r="AQ35" s="419"/>
      <c r="AR35" s="419"/>
      <c r="AS35" s="418"/>
      <c r="AT35" s="418"/>
      <c r="AU35" s="418"/>
      <c r="AV35" s="418"/>
      <c r="AW35" s="418"/>
      <c r="AX35" s="418"/>
      <c r="AY35" s="418"/>
      <c r="AZ35" s="418"/>
      <c r="BA35" s="418"/>
      <c r="BB35" s="418"/>
      <c r="BC35" s="418"/>
      <c r="BD35" s="418"/>
      <c r="BE35" s="418"/>
    </row>
    <row r="36" spans="2:58" ht="12.75" customHeight="1" x14ac:dyDescent="0.2">
      <c r="B36" s="1722" t="s">
        <v>929</v>
      </c>
      <c r="C36" s="1723"/>
      <c r="D36" s="1723"/>
      <c r="E36" s="1723"/>
      <c r="F36" s="1723"/>
      <c r="G36" s="1723"/>
      <c r="H36" s="1723"/>
      <c r="I36" s="1723"/>
      <c r="J36" s="1723"/>
      <c r="K36" s="1723"/>
      <c r="L36" s="1723"/>
      <c r="M36" s="1723"/>
      <c r="N36" s="1723"/>
      <c r="O36" s="1723"/>
      <c r="P36" s="1723"/>
      <c r="Q36" s="1723"/>
      <c r="R36" s="1723"/>
      <c r="S36" s="1723"/>
      <c r="T36" s="1723"/>
      <c r="U36" s="1724"/>
      <c r="V36" s="1732" t="s">
        <v>930</v>
      </c>
      <c r="W36" s="1747"/>
      <c r="X36" s="1747"/>
      <c r="Y36" s="1748"/>
      <c r="Z36" s="419"/>
      <c r="AA36" s="419"/>
      <c r="AB36" s="419"/>
      <c r="AC36" s="419"/>
      <c r="AD36" s="419"/>
      <c r="AE36" s="419"/>
      <c r="AF36" s="419"/>
      <c r="AG36" s="419"/>
      <c r="AH36" s="419"/>
      <c r="AI36" s="419"/>
      <c r="AJ36" s="419"/>
      <c r="AK36" s="419"/>
      <c r="AL36" s="419"/>
      <c r="AM36" s="419"/>
      <c r="AN36" s="419"/>
      <c r="AO36" s="419"/>
      <c r="AP36" s="419"/>
      <c r="AQ36" s="419"/>
      <c r="AR36" s="419"/>
    </row>
    <row r="37" spans="2:58" ht="12.75" customHeight="1" x14ac:dyDescent="0.2">
      <c r="B37" s="1733" t="s">
        <v>931</v>
      </c>
      <c r="C37" s="1749"/>
      <c r="D37" s="1750"/>
      <c r="E37" s="1733" t="s">
        <v>932</v>
      </c>
      <c r="F37" s="1749"/>
      <c r="G37" s="1749"/>
      <c r="H37" s="1749"/>
      <c r="I37" s="1733" t="s">
        <v>933</v>
      </c>
      <c r="J37" s="1749"/>
      <c r="K37" s="1749"/>
      <c r="L37" s="1750"/>
      <c r="M37" s="1732" t="s">
        <v>911</v>
      </c>
      <c r="N37" s="1747"/>
      <c r="O37" s="1748"/>
      <c r="P37" s="1732" t="s">
        <v>866</v>
      </c>
      <c r="Q37" s="1747"/>
      <c r="R37" s="1748"/>
      <c r="S37" s="1732" t="s">
        <v>912</v>
      </c>
      <c r="T37" s="1747"/>
      <c r="U37" s="1748"/>
      <c r="V37" s="1733"/>
      <c r="W37" s="1749"/>
      <c r="X37" s="1749"/>
      <c r="Y37" s="1750"/>
      <c r="AK37" s="418"/>
      <c r="AL37" s="418"/>
      <c r="AM37" s="418"/>
      <c r="AN37" s="418"/>
      <c r="AO37" s="418"/>
      <c r="AP37" s="418"/>
      <c r="AQ37" s="418"/>
      <c r="AR37" s="418"/>
      <c r="AS37" s="418"/>
      <c r="AT37" s="418"/>
      <c r="AU37" s="418"/>
      <c r="AV37" s="418"/>
      <c r="AW37" s="418"/>
      <c r="AX37" s="418"/>
    </row>
    <row r="38" spans="2:58" ht="42.75" customHeight="1" x14ac:dyDescent="0.2">
      <c r="B38" s="1734"/>
      <c r="C38" s="1751"/>
      <c r="D38" s="1752"/>
      <c r="E38" s="1734"/>
      <c r="F38" s="1751"/>
      <c r="G38" s="1751"/>
      <c r="H38" s="1751"/>
      <c r="I38" s="1734"/>
      <c r="J38" s="1751"/>
      <c r="K38" s="1751"/>
      <c r="L38" s="1752"/>
      <c r="M38" s="1734"/>
      <c r="N38" s="1751"/>
      <c r="O38" s="1752"/>
      <c r="P38" s="1734"/>
      <c r="Q38" s="1751"/>
      <c r="R38" s="1752"/>
      <c r="S38" s="1734"/>
      <c r="T38" s="1751"/>
      <c r="U38" s="1752"/>
      <c r="V38" s="1734"/>
      <c r="W38" s="1751"/>
      <c r="X38" s="1751"/>
      <c r="Y38" s="1752"/>
      <c r="AK38" s="418"/>
      <c r="AL38" s="418"/>
      <c r="AM38" s="418"/>
      <c r="AN38" s="418"/>
      <c r="AO38" s="418"/>
      <c r="AP38" s="418"/>
      <c r="AQ38" s="418"/>
      <c r="AR38" s="418"/>
      <c r="AS38" s="418"/>
      <c r="AT38" s="418"/>
      <c r="AU38" s="418"/>
      <c r="AV38" s="418"/>
      <c r="AW38" s="418"/>
      <c r="AX38" s="418"/>
    </row>
    <row r="39" spans="2:58" x14ac:dyDescent="0.2">
      <c r="B39" s="1814" t="s">
        <v>678</v>
      </c>
      <c r="C39" s="1815"/>
      <c r="D39" s="1816"/>
      <c r="E39" s="1814" t="s">
        <v>679</v>
      </c>
      <c r="F39" s="1815"/>
      <c r="G39" s="1815"/>
      <c r="H39" s="1815"/>
      <c r="I39" s="1814" t="s">
        <v>680</v>
      </c>
      <c r="J39" s="1815"/>
      <c r="K39" s="1815"/>
      <c r="L39" s="1816"/>
      <c r="M39" s="1814" t="s">
        <v>681</v>
      </c>
      <c r="N39" s="1815"/>
      <c r="O39" s="1816"/>
      <c r="P39" s="1814" t="s">
        <v>934</v>
      </c>
      <c r="Q39" s="1815"/>
      <c r="R39" s="1816"/>
      <c r="S39" s="1814" t="s">
        <v>682</v>
      </c>
      <c r="T39" s="1815"/>
      <c r="U39" s="1816"/>
      <c r="V39" s="1722" t="s">
        <v>683</v>
      </c>
      <c r="W39" s="1723"/>
      <c r="X39" s="1723"/>
      <c r="Y39" s="1724"/>
      <c r="AK39" s="425"/>
      <c r="AL39" s="425"/>
      <c r="AM39" s="425"/>
      <c r="AN39" s="425"/>
      <c r="AO39" s="425"/>
      <c r="AP39" s="425"/>
      <c r="AQ39" s="425"/>
      <c r="AR39" s="425"/>
      <c r="AS39" s="425"/>
      <c r="AT39" s="425"/>
      <c r="AU39" s="425"/>
      <c r="AV39" s="425"/>
      <c r="AW39" s="425"/>
      <c r="AX39" s="425"/>
    </row>
    <row r="40" spans="2:58" x14ac:dyDescent="0.2">
      <c r="B40" s="425"/>
      <c r="C40" s="425"/>
      <c r="D40" s="425"/>
      <c r="E40" s="425"/>
      <c r="F40" s="425"/>
      <c r="G40" s="425"/>
      <c r="H40" s="425"/>
      <c r="I40" s="425"/>
      <c r="J40" s="425"/>
      <c r="K40" s="425"/>
      <c r="L40" s="425"/>
      <c r="M40" s="425"/>
      <c r="N40" s="425"/>
      <c r="O40" s="425"/>
      <c r="P40" s="425"/>
      <c r="Q40" s="425"/>
      <c r="R40" s="425"/>
      <c r="S40" s="425"/>
      <c r="T40" s="425"/>
      <c r="U40" s="425"/>
      <c r="V40" s="419"/>
      <c r="W40" s="419"/>
      <c r="X40" s="419"/>
      <c r="Y40" s="419"/>
      <c r="AK40" s="425"/>
      <c r="AL40" s="425"/>
      <c r="AM40" s="425"/>
      <c r="AN40" s="425"/>
      <c r="AO40" s="425"/>
      <c r="AP40" s="425"/>
      <c r="AQ40" s="425"/>
      <c r="AR40" s="425"/>
      <c r="AS40" s="425"/>
      <c r="AT40" s="425"/>
      <c r="AU40" s="425"/>
      <c r="AV40" s="425"/>
      <c r="AW40" s="425"/>
      <c r="AX40" s="425"/>
    </row>
    <row r="41" spans="2:58" ht="12" customHeight="1" x14ac:dyDescent="0.2">
      <c r="B41" s="1811" t="s">
        <v>935</v>
      </c>
      <c r="C41" s="1811"/>
      <c r="D41" s="1811"/>
      <c r="E41" s="1811"/>
      <c r="F41" s="1811"/>
      <c r="G41" s="1811"/>
      <c r="H41" s="1811"/>
      <c r="I41" s="1811"/>
      <c r="J41" s="1811"/>
      <c r="K41" s="1811"/>
      <c r="L41" s="1811"/>
      <c r="M41" s="1811"/>
      <c r="N41" s="1811"/>
      <c r="O41" s="1811"/>
      <c r="P41" s="1811"/>
      <c r="Q41" s="1811"/>
      <c r="R41" s="1811"/>
      <c r="S41" s="1811"/>
      <c r="T41" s="1811"/>
      <c r="U41" s="1811"/>
      <c r="V41" s="1811"/>
      <c r="W41" s="1811"/>
      <c r="X41" s="1811"/>
      <c r="Y41" s="1811"/>
      <c r="Z41" s="1811"/>
      <c r="AA41" s="1811"/>
      <c r="AB41" s="1811"/>
    </row>
    <row r="42" spans="2:58" ht="12" customHeight="1" x14ac:dyDescent="0.2">
      <c r="C42" s="418"/>
      <c r="D42" s="418"/>
      <c r="E42" s="418"/>
      <c r="F42" s="418"/>
      <c r="G42" s="418"/>
      <c r="H42" s="418"/>
      <c r="I42" s="418"/>
      <c r="J42" s="418"/>
      <c r="K42" s="418"/>
      <c r="L42" s="418"/>
      <c r="M42" s="418"/>
      <c r="N42" s="418"/>
      <c r="O42" s="418"/>
      <c r="P42" s="418"/>
      <c r="Q42" s="418"/>
      <c r="R42" s="418"/>
      <c r="S42" s="418"/>
      <c r="T42" s="418"/>
      <c r="U42" s="418"/>
      <c r="V42" s="418"/>
      <c r="W42" s="418"/>
      <c r="X42" s="418"/>
      <c r="Y42" s="418"/>
      <c r="Z42" s="418"/>
      <c r="AA42" s="418"/>
      <c r="AB42" s="418"/>
      <c r="AC42" s="418"/>
      <c r="AD42" s="418"/>
    </row>
    <row r="43" spans="2:58" ht="12" customHeight="1" x14ac:dyDescent="0.2">
      <c r="B43" s="1722" t="s">
        <v>936</v>
      </c>
      <c r="C43" s="1723"/>
      <c r="D43" s="1723"/>
      <c r="E43" s="1723"/>
      <c r="F43" s="1723"/>
      <c r="G43" s="1723"/>
      <c r="H43" s="1724"/>
      <c r="I43" s="418"/>
      <c r="J43" s="418"/>
      <c r="AD43" s="1812"/>
      <c r="AE43" s="1812"/>
      <c r="AF43" s="1812"/>
      <c r="AG43" s="1812"/>
      <c r="AH43" s="1812"/>
      <c r="AI43" s="1812"/>
      <c r="AJ43" s="1812"/>
      <c r="AK43" s="1812"/>
      <c r="AL43" s="1812"/>
      <c r="AM43" s="1812"/>
      <c r="AN43" s="1812"/>
      <c r="AO43" s="1812"/>
      <c r="AP43" s="1812"/>
      <c r="AQ43" s="1812"/>
      <c r="AR43" s="1812"/>
    </row>
    <row r="44" spans="2:58" ht="15" customHeight="1" x14ac:dyDescent="0.2">
      <c r="B44" s="426"/>
      <c r="C44" s="1813"/>
      <c r="D44" s="1813"/>
      <c r="E44" s="1813"/>
      <c r="F44" s="427"/>
      <c r="G44" s="427"/>
      <c r="H44" s="428"/>
    </row>
    <row r="45" spans="2:58" ht="12" customHeight="1" x14ac:dyDescent="0.2"/>
    <row r="46" spans="2:58" ht="12" customHeight="1" x14ac:dyDescent="0.2"/>
    <row r="47" spans="2:58" ht="12" customHeight="1" x14ac:dyDescent="0.2"/>
    <row r="48" spans="2:58"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12" customHeight="1" x14ac:dyDescent="0.2"/>
    <row r="62" ht="12" customHeight="1" x14ac:dyDescent="0.2"/>
    <row r="63" ht="12" customHeight="1" x14ac:dyDescent="0.2"/>
    <row r="64"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row r="123" ht="12" customHeight="1" x14ac:dyDescent="0.2"/>
    <row r="124" ht="12" customHeight="1" x14ac:dyDescent="0.2"/>
  </sheetData>
  <mergeCells count="197">
    <mergeCell ref="V39:Y39"/>
    <mergeCell ref="B41:AB41"/>
    <mergeCell ref="B43:H43"/>
    <mergeCell ref="AD43:AK43"/>
    <mergeCell ref="AL43:AR43"/>
    <mergeCell ref="C44:E44"/>
    <mergeCell ref="S37:U38"/>
    <mergeCell ref="B39:D39"/>
    <mergeCell ref="E39:H39"/>
    <mergeCell ref="I39:L39"/>
    <mergeCell ref="M39:O39"/>
    <mergeCell ref="P39:R39"/>
    <mergeCell ref="S39:U39"/>
    <mergeCell ref="BE30:BF30"/>
    <mergeCell ref="B35:Y35"/>
    <mergeCell ref="B36:U36"/>
    <mergeCell ref="V36:Y38"/>
    <mergeCell ref="B37:D38"/>
    <mergeCell ref="E37:H38"/>
    <mergeCell ref="I37:L38"/>
    <mergeCell ref="M37:O38"/>
    <mergeCell ref="P37:R38"/>
    <mergeCell ref="AQ30:AR30"/>
    <mergeCell ref="AS30:AT30"/>
    <mergeCell ref="AU30:AV30"/>
    <mergeCell ref="AW30:AX30"/>
    <mergeCell ref="AY30:AZ30"/>
    <mergeCell ref="BA30:BB30"/>
    <mergeCell ref="AD30:AE30"/>
    <mergeCell ref="AF30:AH30"/>
    <mergeCell ref="AI30:AJ30"/>
    <mergeCell ref="AK30:AL30"/>
    <mergeCell ref="AM30:AN30"/>
    <mergeCell ref="AO30:AP30"/>
    <mergeCell ref="B30:E30"/>
    <mergeCell ref="F30:K30"/>
    <mergeCell ref="L30:T30"/>
    <mergeCell ref="U30:W30"/>
    <mergeCell ref="X30:Z30"/>
    <mergeCell ref="AA30:AC30"/>
    <mergeCell ref="AU27:AV29"/>
    <mergeCell ref="AW27:AX29"/>
    <mergeCell ref="AY27:AZ29"/>
    <mergeCell ref="BA27:BB29"/>
    <mergeCell ref="BC27:BD29"/>
    <mergeCell ref="BC30:BD30"/>
    <mergeCell ref="BE27:BF29"/>
    <mergeCell ref="AI27:AJ29"/>
    <mergeCell ref="AK27:AL29"/>
    <mergeCell ref="AM27:AN29"/>
    <mergeCell ref="AO27:AP29"/>
    <mergeCell ref="AQ27:AR29"/>
    <mergeCell ref="AS27:AT29"/>
    <mergeCell ref="B26:AE26"/>
    <mergeCell ref="AF26:AH29"/>
    <mergeCell ref="AI26:BF26"/>
    <mergeCell ref="B27:E29"/>
    <mergeCell ref="F27:K29"/>
    <mergeCell ref="L27:T29"/>
    <mergeCell ref="U27:W29"/>
    <mergeCell ref="X27:Z29"/>
    <mergeCell ref="AA27:AC29"/>
    <mergeCell ref="AD27:AE29"/>
    <mergeCell ref="BC21:BD21"/>
    <mergeCell ref="BE21:BF21"/>
    <mergeCell ref="BG21:BH21"/>
    <mergeCell ref="AK21:AL21"/>
    <mergeCell ref="AM21:AN21"/>
    <mergeCell ref="AO21:AP21"/>
    <mergeCell ref="AQ21:AR21"/>
    <mergeCell ref="AS21:AT21"/>
    <mergeCell ref="AU21:AV21"/>
    <mergeCell ref="BC19:BD20"/>
    <mergeCell ref="AF19:AF20"/>
    <mergeCell ref="AG19:AG20"/>
    <mergeCell ref="AK19:AL20"/>
    <mergeCell ref="AM19:AN20"/>
    <mergeCell ref="AO19:AP20"/>
    <mergeCell ref="AQ19:AR20"/>
    <mergeCell ref="Z19:Z20"/>
    <mergeCell ref="AA19:AA20"/>
    <mergeCell ref="C21:E21"/>
    <mergeCell ref="F21:H21"/>
    <mergeCell ref="I21:K21"/>
    <mergeCell ref="L21:N21"/>
    <mergeCell ref="O21:P21"/>
    <mergeCell ref="Q21:R21"/>
    <mergeCell ref="S21:U21"/>
    <mergeCell ref="AH21:AJ21"/>
    <mergeCell ref="AS19:AT20"/>
    <mergeCell ref="R13:AA13"/>
    <mergeCell ref="B18:B20"/>
    <mergeCell ref="C18:E20"/>
    <mergeCell ref="F18:U18"/>
    <mergeCell ref="V18:AG18"/>
    <mergeCell ref="AH18:AJ20"/>
    <mergeCell ref="AK18:BH18"/>
    <mergeCell ref="F19:H20"/>
    <mergeCell ref="I19:K20"/>
    <mergeCell ref="L19:N20"/>
    <mergeCell ref="O19:P20"/>
    <mergeCell ref="AB19:AB20"/>
    <mergeCell ref="AC19:AC20"/>
    <mergeCell ref="AD19:AD20"/>
    <mergeCell ref="AE19:AE20"/>
    <mergeCell ref="Q19:R20"/>
    <mergeCell ref="S19:U20"/>
    <mergeCell ref="V19:V20"/>
    <mergeCell ref="W19:W20"/>
    <mergeCell ref="X19:X20"/>
    <mergeCell ref="Y19:Y20"/>
    <mergeCell ref="BE19:BF20"/>
    <mergeCell ref="BG19:BH20"/>
    <mergeCell ref="AU19:AV20"/>
    <mergeCell ref="AG4:AH4"/>
    <mergeCell ref="AI4:AJ4"/>
    <mergeCell ref="B6:AJ6"/>
    <mergeCell ref="B10:Q10"/>
    <mergeCell ref="R10:AA10"/>
    <mergeCell ref="C22:E22"/>
    <mergeCell ref="F22:H22"/>
    <mergeCell ref="I22:K22"/>
    <mergeCell ref="L22:N22"/>
    <mergeCell ref="O22:P22"/>
    <mergeCell ref="Q22:R22"/>
    <mergeCell ref="S22:U22"/>
    <mergeCell ref="AH22:AJ22"/>
    <mergeCell ref="B14:Q14"/>
    <mergeCell ref="R14:V14"/>
    <mergeCell ref="W14:AA14"/>
    <mergeCell ref="B15:Q15"/>
    <mergeCell ref="R15:V15"/>
    <mergeCell ref="W15:AA15"/>
    <mergeCell ref="B11:Q11"/>
    <mergeCell ref="R11:AA11"/>
    <mergeCell ref="B12:Q12"/>
    <mergeCell ref="R12:AA12"/>
    <mergeCell ref="B13:Q13"/>
    <mergeCell ref="AM22:AN22"/>
    <mergeCell ref="AO22:AP22"/>
    <mergeCell ref="AQ22:AR22"/>
    <mergeCell ref="AS22:AT22"/>
    <mergeCell ref="AU22:AV22"/>
    <mergeCell ref="AW22:AX22"/>
    <mergeCell ref="AY22:AZ22"/>
    <mergeCell ref="BA22:BB22"/>
    <mergeCell ref="AI3:AJ3"/>
    <mergeCell ref="AW19:AX20"/>
    <mergeCell ref="AY19:AZ20"/>
    <mergeCell ref="BA19:BB20"/>
    <mergeCell ref="AW21:AX21"/>
    <mergeCell ref="AY21:AZ21"/>
    <mergeCell ref="BA21:BB21"/>
    <mergeCell ref="BC22:BD22"/>
    <mergeCell ref="BE22:BF22"/>
    <mergeCell ref="BG22:BH22"/>
    <mergeCell ref="B31:E31"/>
    <mergeCell ref="F31:K31"/>
    <mergeCell ref="L31:T31"/>
    <mergeCell ref="U31:W31"/>
    <mergeCell ref="X31:Z31"/>
    <mergeCell ref="AA31:AC31"/>
    <mergeCell ref="AD31:AE31"/>
    <mergeCell ref="AF31:AH31"/>
    <mergeCell ref="AI31:AJ31"/>
    <mergeCell ref="AK31:AL31"/>
    <mergeCell ref="AM31:AN31"/>
    <mergeCell ref="AO31:AP31"/>
    <mergeCell ref="AQ31:AR31"/>
    <mergeCell ref="AS31:AT31"/>
    <mergeCell ref="AU31:AV31"/>
    <mergeCell ref="AW31:AX31"/>
    <mergeCell ref="AY31:AZ31"/>
    <mergeCell ref="BA31:BB31"/>
    <mergeCell ref="BC31:BD31"/>
    <mergeCell ref="BE31:BF31"/>
    <mergeCell ref="AK22:AL22"/>
    <mergeCell ref="B32:E32"/>
    <mergeCell ref="F32:K32"/>
    <mergeCell ref="L32:T32"/>
    <mergeCell ref="U32:W32"/>
    <mergeCell ref="X32:Z32"/>
    <mergeCell ref="AA32:AC32"/>
    <mergeCell ref="AD32:AE32"/>
    <mergeCell ref="AF32:AH32"/>
    <mergeCell ref="AI32:AJ32"/>
    <mergeCell ref="BC32:BD32"/>
    <mergeCell ref="BE32:BF32"/>
    <mergeCell ref="AK32:AL32"/>
    <mergeCell ref="AM32:AN32"/>
    <mergeCell ref="AO32:AP32"/>
    <mergeCell ref="AQ32:AR32"/>
    <mergeCell ref="AS32:AT32"/>
    <mergeCell ref="AU32:AV32"/>
    <mergeCell ref="AW32:AX32"/>
    <mergeCell ref="AY32:AZ32"/>
    <mergeCell ref="BA32:BB32"/>
  </mergeCells>
  <pageMargins left="0.25" right="0.25" top="0.75" bottom="0.75" header="0.3" footer="0.3"/>
  <pageSetup paperSize="123" scale="6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FD10B0-2EA1-4AC5-B011-9F6264D6B133}">
  <sheetPr>
    <tabColor rgb="FF00B0F0"/>
  </sheetPr>
  <dimension ref="A1:E44"/>
  <sheetViews>
    <sheetView zoomScale="160" zoomScaleNormal="160" workbookViewId="0">
      <pane ySplit="3" topLeftCell="A4" activePane="bottomLeft" state="frozen"/>
      <selection pane="bottomLeft" activeCell="B36" sqref="B36"/>
    </sheetView>
  </sheetViews>
  <sheetFormatPr baseColWidth="10" defaultRowHeight="15.6" x14ac:dyDescent="0.3"/>
  <cols>
    <col min="1" max="1" width="24.88671875" style="7" customWidth="1"/>
    <col min="2" max="2" width="16.5546875" style="18" customWidth="1"/>
    <col min="3" max="3" width="17.88671875" style="18" customWidth="1"/>
    <col min="4" max="4" width="37.33203125" style="9" customWidth="1"/>
    <col min="5" max="16384" width="11.5546875" style="7"/>
  </cols>
  <sheetData>
    <row r="1" spans="1:4" x14ac:dyDescent="0.3">
      <c r="B1" s="18">
        <f>SUM(B6:B1048576)</f>
        <v>2004866500</v>
      </c>
      <c r="C1" s="18">
        <f>SUM(C6:C1048576)</f>
        <v>2004866500</v>
      </c>
      <c r="D1" s="48">
        <f>C1-B1</f>
        <v>0</v>
      </c>
    </row>
    <row r="2" spans="1:4" ht="16.2" thickBot="1" x14ac:dyDescent="0.35"/>
    <row r="3" spans="1:4" s="8" customFormat="1" ht="16.2" thickBot="1" x14ac:dyDescent="0.35">
      <c r="A3" s="72" t="s">
        <v>61</v>
      </c>
      <c r="B3" s="73" t="s">
        <v>62</v>
      </c>
      <c r="C3" s="73" t="s">
        <v>63</v>
      </c>
      <c r="D3" s="74" t="s">
        <v>64</v>
      </c>
    </row>
    <row r="4" spans="1:4" s="17" customFormat="1" x14ac:dyDescent="0.3">
      <c r="A4" s="10" t="s">
        <v>81</v>
      </c>
      <c r="B4" s="19">
        <v>10000000</v>
      </c>
      <c r="C4" s="19"/>
      <c r="D4" s="11" t="s">
        <v>945</v>
      </c>
    </row>
    <row r="5" spans="1:4" s="17" customFormat="1" ht="16.2" thickBot="1" x14ac:dyDescent="0.35">
      <c r="A5" s="15" t="s">
        <v>83</v>
      </c>
      <c r="B5" s="21"/>
      <c r="C5" s="21">
        <v>10000000</v>
      </c>
      <c r="D5" s="16" t="str">
        <f>D4</f>
        <v>Aporte de Capital  realizado en dic. 2019</v>
      </c>
    </row>
    <row r="6" spans="1:4" x14ac:dyDescent="0.3">
      <c r="A6" s="10" t="s">
        <v>65</v>
      </c>
      <c r="B6" s="19">
        <f>'Libros 2019'!K18</f>
        <v>571200000</v>
      </c>
      <c r="C6" s="19"/>
      <c r="D6" s="11" t="s">
        <v>77</v>
      </c>
    </row>
    <row r="7" spans="1:4" x14ac:dyDescent="0.3">
      <c r="A7" s="12" t="s">
        <v>0</v>
      </c>
      <c r="B7" s="20"/>
      <c r="C7" s="20">
        <f>'Libros 2019'!I18</f>
        <v>480000000</v>
      </c>
      <c r="D7" s="14" t="s">
        <v>77</v>
      </c>
    </row>
    <row r="8" spans="1:4" ht="16.2" thickBot="1" x14ac:dyDescent="0.35">
      <c r="A8" s="15" t="s">
        <v>66</v>
      </c>
      <c r="B8" s="21"/>
      <c r="C8" s="21">
        <f>'Libros 2019'!J18</f>
        <v>91200000</v>
      </c>
      <c r="D8" s="16" t="s">
        <v>77</v>
      </c>
    </row>
    <row r="9" spans="1:4" x14ac:dyDescent="0.3">
      <c r="A9" s="10" t="s">
        <v>67</v>
      </c>
      <c r="B9" s="19">
        <f>'Libros 2019'!I24</f>
        <v>100000000</v>
      </c>
      <c r="C9" s="19"/>
      <c r="D9" s="11" t="s">
        <v>78</v>
      </c>
    </row>
    <row r="10" spans="1:4" x14ac:dyDescent="0.3">
      <c r="A10" s="12" t="s">
        <v>162</v>
      </c>
      <c r="B10" s="20">
        <f>'Libros 2019'!I25</f>
        <v>90000000</v>
      </c>
      <c r="C10" s="20"/>
      <c r="D10" s="14" t="s">
        <v>78</v>
      </c>
    </row>
    <row r="11" spans="1:4" x14ac:dyDescent="0.3">
      <c r="A11" s="12" t="s">
        <v>68</v>
      </c>
      <c r="B11" s="20">
        <f>SUM('Libros 2019'!I26:I35)</f>
        <v>100000000</v>
      </c>
      <c r="C11" s="20"/>
      <c r="D11" s="14" t="s">
        <v>78</v>
      </c>
    </row>
    <row r="12" spans="1:4" x14ac:dyDescent="0.3">
      <c r="A12" s="12" t="s">
        <v>69</v>
      </c>
      <c r="B12" s="20">
        <f>'Libros 2019'!J37</f>
        <v>55100000</v>
      </c>
      <c r="C12" s="20"/>
      <c r="D12" s="14" t="s">
        <v>78</v>
      </c>
    </row>
    <row r="13" spans="1:4" ht="16.2" thickBot="1" x14ac:dyDescent="0.35">
      <c r="A13" s="15" t="s">
        <v>70</v>
      </c>
      <c r="B13" s="21"/>
      <c r="C13" s="21">
        <f>'Libros 2019'!K37</f>
        <v>345100000</v>
      </c>
      <c r="D13" s="16" t="s">
        <v>78</v>
      </c>
    </row>
    <row r="14" spans="1:4" x14ac:dyDescent="0.3">
      <c r="A14" s="10" t="s">
        <v>71</v>
      </c>
      <c r="B14" s="19">
        <f>'Libros 2019'!I54</f>
        <v>2400000</v>
      </c>
      <c r="C14" s="19"/>
      <c r="D14" s="11" t="s">
        <v>79</v>
      </c>
    </row>
    <row r="15" spans="1:4" x14ac:dyDescent="0.3">
      <c r="A15" s="12" t="s">
        <v>72</v>
      </c>
      <c r="B15" s="20"/>
      <c r="C15" s="20">
        <f>'Libros 2019'!J54</f>
        <v>240000</v>
      </c>
      <c r="D15" s="14" t="s">
        <v>79</v>
      </c>
    </row>
    <row r="16" spans="1:4" ht="16.2" thickBot="1" x14ac:dyDescent="0.35">
      <c r="A16" s="15" t="s">
        <v>73</v>
      </c>
      <c r="B16" s="21"/>
      <c r="C16" s="21">
        <f>'Libros 2019'!K54</f>
        <v>2160000</v>
      </c>
      <c r="D16" s="16" t="s">
        <v>79</v>
      </c>
    </row>
    <row r="17" spans="1:4" x14ac:dyDescent="0.3">
      <c r="A17" s="10" t="s">
        <v>74</v>
      </c>
      <c r="B17" s="19">
        <f>'Libros 2019'!I72+'Libros 2019'!R72</f>
        <v>9066000</v>
      </c>
      <c r="C17" s="19"/>
      <c r="D17" s="11" t="s">
        <v>80</v>
      </c>
    </row>
    <row r="18" spans="1:4" x14ac:dyDescent="0.3">
      <c r="A18" s="12" t="s">
        <v>75</v>
      </c>
      <c r="B18" s="20"/>
      <c r="C18" s="20">
        <f>'Libros 2019'!J72+'Libros 2019'!K72+'Libros 2019'!L72+'Libros 2019'!R72</f>
        <v>1836000</v>
      </c>
      <c r="D18" s="14" t="s">
        <v>80</v>
      </c>
    </row>
    <row r="19" spans="1:4" ht="16.2" thickBot="1" x14ac:dyDescent="0.35">
      <c r="A19" s="15" t="s">
        <v>76</v>
      </c>
      <c r="B19" s="21"/>
      <c r="C19" s="21">
        <f>'Libros 2019'!N72</f>
        <v>7230000</v>
      </c>
      <c r="D19" s="16" t="s">
        <v>80</v>
      </c>
    </row>
    <row r="20" spans="1:4" x14ac:dyDescent="0.3">
      <c r="A20" s="10" t="s">
        <v>81</v>
      </c>
      <c r="B20" s="19">
        <f>SUM('Libros 2019'!K5:K14)</f>
        <v>476000000</v>
      </c>
      <c r="C20" s="19"/>
      <c r="D20" s="11" t="s">
        <v>963</v>
      </c>
    </row>
    <row r="21" spans="1:4" ht="16.2" thickBot="1" x14ac:dyDescent="0.35">
      <c r="A21" s="15" t="s">
        <v>65</v>
      </c>
      <c r="B21" s="21"/>
      <c r="C21" s="21">
        <f>B20</f>
        <v>476000000</v>
      </c>
      <c r="D21" s="16" t="str">
        <f>D20</f>
        <v>Pagos ventas año 2019</v>
      </c>
    </row>
    <row r="22" spans="1:4" x14ac:dyDescent="0.3">
      <c r="A22" s="10" t="s">
        <v>70</v>
      </c>
      <c r="B22" s="19">
        <f>SUM('Libros 2019'!K24:K33)</f>
        <v>321300000</v>
      </c>
      <c r="C22" s="19"/>
      <c r="D22" s="11" t="s">
        <v>964</v>
      </c>
    </row>
    <row r="23" spans="1:4" ht="16.2" thickBot="1" x14ac:dyDescent="0.35">
      <c r="A23" s="15" t="s">
        <v>81</v>
      </c>
      <c r="B23" s="21"/>
      <c r="C23" s="21">
        <f>B22</f>
        <v>321300000</v>
      </c>
      <c r="D23" s="16" t="str">
        <f>D22</f>
        <v>Pagos proveedores año 2019</v>
      </c>
    </row>
    <row r="24" spans="1:4" x14ac:dyDescent="0.3">
      <c r="A24" s="10" t="s">
        <v>73</v>
      </c>
      <c r="B24" s="19">
        <f>SUM('Libros 2019'!K41:K51)</f>
        <v>1980000</v>
      </c>
      <c r="C24" s="19"/>
      <c r="D24" s="11" t="s">
        <v>965</v>
      </c>
    </row>
    <row r="25" spans="1:4" ht="16.2" thickBot="1" x14ac:dyDescent="0.35">
      <c r="A25" s="15" t="s">
        <v>81</v>
      </c>
      <c r="B25" s="21"/>
      <c r="C25" s="21">
        <f>B24</f>
        <v>1980000</v>
      </c>
      <c r="D25" s="16" t="str">
        <f>D24</f>
        <v>Pagos Honorarios año 2019</v>
      </c>
    </row>
    <row r="26" spans="1:4" x14ac:dyDescent="0.3">
      <c r="A26" s="10" t="s">
        <v>76</v>
      </c>
      <c r="B26" s="19">
        <f>SUM('Libros 2019'!N59:N69)</f>
        <v>6627500</v>
      </c>
      <c r="C26" s="19"/>
      <c r="D26" s="11" t="s">
        <v>966</v>
      </c>
    </row>
    <row r="27" spans="1:4" ht="16.2" thickBot="1" x14ac:dyDescent="0.35">
      <c r="A27" s="15" t="s">
        <v>81</v>
      </c>
      <c r="B27" s="21"/>
      <c r="C27" s="21">
        <f>B26</f>
        <v>6627500</v>
      </c>
      <c r="D27" s="16" t="str">
        <f>D26</f>
        <v>Pagos Sueldos año 2019</v>
      </c>
    </row>
    <row r="28" spans="1:4" x14ac:dyDescent="0.3">
      <c r="A28" s="10" t="s">
        <v>75</v>
      </c>
      <c r="B28" s="19">
        <f>SUM('Libros 2019'!J59:L69)+ SUM('Libros 2019'!O59:Q69)</f>
        <v>1683000</v>
      </c>
      <c r="C28" s="19"/>
      <c r="D28" s="11" t="s">
        <v>967</v>
      </c>
    </row>
    <row r="29" spans="1:4" ht="16.2" thickBot="1" x14ac:dyDescent="0.35">
      <c r="A29" s="15" t="s">
        <v>81</v>
      </c>
      <c r="B29" s="21"/>
      <c r="C29" s="21">
        <f>B28</f>
        <v>1683000</v>
      </c>
      <c r="D29" s="16" t="str">
        <f>D28</f>
        <v>Pago Prevision año 2019</v>
      </c>
    </row>
    <row r="30" spans="1:4" x14ac:dyDescent="0.3">
      <c r="A30" s="10" t="s">
        <v>66</v>
      </c>
      <c r="B30" s="19">
        <f>SUM('Libros 2019'!J5:J15)</f>
        <v>83600000</v>
      </c>
      <c r="C30" s="19"/>
      <c r="D30" s="11" t="s">
        <v>179</v>
      </c>
    </row>
    <row r="31" spans="1:4" x14ac:dyDescent="0.3">
      <c r="A31" s="12" t="s">
        <v>69</v>
      </c>
      <c r="B31" s="20"/>
      <c r="C31" s="20">
        <f>SUM('Libros 2019'!J24:J34)</f>
        <v>53200000</v>
      </c>
      <c r="D31" s="14" t="str">
        <f>D30</f>
        <v>F29 de enero a nov 2019</v>
      </c>
    </row>
    <row r="32" spans="1:4" x14ac:dyDescent="0.3">
      <c r="A32" s="12" t="s">
        <v>72</v>
      </c>
      <c r="B32" s="20">
        <f>SUM('Libros 2019'!J41:J51)</f>
        <v>220000</v>
      </c>
      <c r="C32" s="20">
        <v>0</v>
      </c>
      <c r="D32" s="14" t="str">
        <f t="shared" ref="D32:D34" si="0">D31</f>
        <v>F29 de enero a nov 2019</v>
      </c>
    </row>
    <row r="33" spans="1:5" x14ac:dyDescent="0.3">
      <c r="A33" s="12" t="s">
        <v>82</v>
      </c>
      <c r="B33" s="20">
        <f>SUM('Libros 2019'!I5:I15)*5%</f>
        <v>22000000</v>
      </c>
      <c r="C33" s="20"/>
      <c r="D33" s="14" t="str">
        <f t="shared" si="0"/>
        <v>F29 de enero a nov 2019</v>
      </c>
    </row>
    <row r="34" spans="1:5" ht="16.2" thickBot="1" x14ac:dyDescent="0.35">
      <c r="A34" s="15" t="s">
        <v>81</v>
      </c>
      <c r="B34" s="21"/>
      <c r="C34" s="21">
        <f>B30+B32+B33-C31</f>
        <v>52620000</v>
      </c>
      <c r="D34" s="14" t="str">
        <f t="shared" si="0"/>
        <v>F29 de enero a nov 2019</v>
      </c>
    </row>
    <row r="35" spans="1:5" x14ac:dyDescent="0.3">
      <c r="A35" s="10" t="s">
        <v>92</v>
      </c>
      <c r="B35" s="19">
        <v>90000000</v>
      </c>
      <c r="C35" s="19"/>
      <c r="D35" s="11" t="s">
        <v>968</v>
      </c>
      <c r="E35" s="7" t="s">
        <v>972</v>
      </c>
    </row>
    <row r="36" spans="1:5" ht="16.2" thickBot="1" x14ac:dyDescent="0.35">
      <c r="A36" s="15" t="s">
        <v>81</v>
      </c>
      <c r="B36" s="21"/>
      <c r="C36" s="21">
        <f>B35</f>
        <v>90000000</v>
      </c>
      <c r="D36" s="16" t="str">
        <f>D35</f>
        <v>Retiros año 2019</v>
      </c>
    </row>
    <row r="37" spans="1:5" x14ac:dyDescent="0.3">
      <c r="A37" s="10" t="s">
        <v>150</v>
      </c>
      <c r="B37" s="19">
        <v>500000</v>
      </c>
      <c r="C37" s="19"/>
      <c r="D37" s="11" t="s">
        <v>969</v>
      </c>
      <c r="E37" s="7" t="str">
        <f>E35</f>
        <v>En Diciembre 2019</v>
      </c>
    </row>
    <row r="38" spans="1:5" ht="16.2" thickBot="1" x14ac:dyDescent="0.35">
      <c r="A38" s="15" t="s">
        <v>81</v>
      </c>
      <c r="B38" s="21"/>
      <c r="C38" s="21">
        <f>B37</f>
        <v>500000</v>
      </c>
      <c r="D38" s="16" t="str">
        <f>D37</f>
        <v>Multa fiscal año 2019</v>
      </c>
    </row>
    <row r="39" spans="1:5" x14ac:dyDescent="0.3">
      <c r="A39" s="10" t="s">
        <v>67</v>
      </c>
      <c r="B39" s="19">
        <f>'Libros 2019'!I24*2.9%</f>
        <v>2900000</v>
      </c>
      <c r="C39" s="19"/>
      <c r="D39" s="11" t="s">
        <v>970</v>
      </c>
    </row>
    <row r="40" spans="1:5" ht="16.2" thickBot="1" x14ac:dyDescent="0.35">
      <c r="A40" s="15" t="s">
        <v>151</v>
      </c>
      <c r="B40" s="21"/>
      <c r="C40" s="21">
        <f>B39</f>
        <v>2900000</v>
      </c>
      <c r="D40" s="16" t="str">
        <f>D39</f>
        <v>CM AF año 2019</v>
      </c>
    </row>
    <row r="41" spans="1:5" x14ac:dyDescent="0.3">
      <c r="A41" s="10" t="s">
        <v>152</v>
      </c>
      <c r="B41" s="19">
        <f>('Libros 2019'!I24+'Libro Diario 2019'!B39)/10</f>
        <v>10290000</v>
      </c>
      <c r="C41" s="19"/>
      <c r="D41" s="11" t="s">
        <v>971</v>
      </c>
      <c r="E41" s="7" t="s">
        <v>155</v>
      </c>
    </row>
    <row r="42" spans="1:5" ht="16.2" thickBot="1" x14ac:dyDescent="0.35">
      <c r="A42" s="15" t="s">
        <v>125</v>
      </c>
      <c r="B42" s="21"/>
      <c r="C42" s="21">
        <f>B41</f>
        <v>10290000</v>
      </c>
      <c r="D42" s="16" t="str">
        <f>D41</f>
        <v>Depreciacion Tributaria Año 2019</v>
      </c>
    </row>
    <row r="43" spans="1:5" x14ac:dyDescent="0.3">
      <c r="A43" s="10" t="s">
        <v>166</v>
      </c>
      <c r="B43" s="19">
        <v>60000000</v>
      </c>
      <c r="C43" s="19"/>
      <c r="D43" s="11" t="s">
        <v>973</v>
      </c>
    </row>
    <row r="44" spans="1:5" ht="16.2" thickBot="1" x14ac:dyDescent="0.35">
      <c r="A44" s="15" t="s">
        <v>162</v>
      </c>
      <c r="B44" s="21"/>
      <c r="C44" s="21">
        <f>B43</f>
        <v>60000000</v>
      </c>
      <c r="D44" s="16" t="str">
        <f>D43</f>
        <v>Costo de venta Año 2019</v>
      </c>
    </row>
  </sheetData>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08DB7-97CB-4834-8F6B-E8CCC1020D16}">
  <sheetPr>
    <tabColor rgb="FF00B0F0"/>
    <pageSetUpPr fitToPage="1"/>
  </sheetPr>
  <dimension ref="A1:U54"/>
  <sheetViews>
    <sheetView view="pageBreakPreview" zoomScaleNormal="80" zoomScaleSheetLayoutView="100" workbookViewId="0">
      <selection activeCell="C11" sqref="C11"/>
    </sheetView>
  </sheetViews>
  <sheetFormatPr baseColWidth="10" defaultColWidth="11.44140625" defaultRowHeight="15.6" x14ac:dyDescent="0.3"/>
  <cols>
    <col min="1" max="1" width="36.33203125" style="22" customWidth="1"/>
    <col min="2" max="2" width="20.109375" style="22" customWidth="1"/>
    <col min="3" max="3" width="22.5546875" style="22" customWidth="1"/>
    <col min="4" max="4" width="22.44140625" style="22" customWidth="1"/>
    <col min="5" max="5" width="20.44140625" style="22" customWidth="1"/>
    <col min="6" max="7" width="19.5546875" style="22" customWidth="1"/>
    <col min="8" max="8" width="18.33203125" style="22" customWidth="1"/>
    <col min="9" max="9" width="20.44140625" style="22" customWidth="1"/>
    <col min="10" max="10" width="2.44140625" style="22" customWidth="1"/>
    <col min="11" max="11" width="15" style="265" customWidth="1"/>
    <col min="12" max="12" width="2.5546875" style="22" customWidth="1"/>
    <col min="13" max="13" width="14.88671875" style="22" customWidth="1"/>
    <col min="14" max="16384" width="11.44140625" style="22"/>
  </cols>
  <sheetData>
    <row r="1" spans="1:21" x14ac:dyDescent="0.3">
      <c r="A1" s="265"/>
      <c r="C1" s="991"/>
      <c r="D1" s="991"/>
    </row>
    <row r="2" spans="1:21" x14ac:dyDescent="0.3">
      <c r="A2" s="265"/>
    </row>
    <row r="3" spans="1:21" ht="15.75" customHeight="1" x14ac:dyDescent="0.3">
      <c r="A3" s="992" t="s">
        <v>84</v>
      </c>
      <c r="B3" s="993"/>
      <c r="C3" s="993"/>
      <c r="D3" s="993"/>
      <c r="E3" s="993"/>
      <c r="F3" s="993"/>
      <c r="G3" s="993"/>
      <c r="H3" s="993"/>
      <c r="I3" s="993"/>
      <c r="J3" s="266"/>
    </row>
    <row r="4" spans="1:21" ht="15" customHeight="1" x14ac:dyDescent="0.3">
      <c r="A4" s="267"/>
      <c r="B4" s="268" t="s">
        <v>85</v>
      </c>
      <c r="C4" s="994">
        <v>43830</v>
      </c>
      <c r="D4" s="995"/>
      <c r="E4" s="995"/>
      <c r="F4" s="267"/>
      <c r="G4" s="267"/>
      <c r="H4" s="267"/>
      <c r="I4" s="267"/>
      <c r="J4" s="266"/>
    </row>
    <row r="5" spans="1:21" ht="15" customHeight="1" thickBot="1" x14ac:dyDescent="0.35">
      <c r="A5" s="267"/>
      <c r="B5" s="267"/>
      <c r="C5" s="267"/>
      <c r="D5" s="267"/>
      <c r="E5" s="267"/>
      <c r="F5" s="267"/>
      <c r="G5" s="267"/>
      <c r="H5" s="267"/>
      <c r="I5" s="267"/>
      <c r="J5" s="266"/>
    </row>
    <row r="6" spans="1:21" ht="34.200000000000003" customHeight="1" thickBot="1" x14ac:dyDescent="0.35">
      <c r="A6" s="269" t="s">
        <v>61</v>
      </c>
      <c r="B6" s="270" t="s">
        <v>62</v>
      </c>
      <c r="C6" s="270" t="s">
        <v>63</v>
      </c>
      <c r="D6" s="270" t="s">
        <v>86</v>
      </c>
      <c r="E6" s="270" t="s">
        <v>87</v>
      </c>
      <c r="F6" s="270" t="s">
        <v>88</v>
      </c>
      <c r="G6" s="270" t="s">
        <v>89</v>
      </c>
      <c r="H6" s="270" t="s">
        <v>90</v>
      </c>
      <c r="I6" s="271" t="s">
        <v>91</v>
      </c>
    </row>
    <row r="7" spans="1:21" ht="20.399999999999999" x14ac:dyDescent="0.35">
      <c r="A7" s="272" t="s">
        <v>81</v>
      </c>
      <c r="B7" s="273">
        <f>SUMIF('Libro Diario 2019'!$A$4:$A$1048576,'BCE 2019'!A7,'Libro Diario 2019'!$B$4:$B$1048576)</f>
        <v>486000000</v>
      </c>
      <c r="C7" s="273">
        <f>SUMIF('Libro Diario 2019'!$A$4:$A$1048576,'BCE 2019'!A7,'Libro Diario 2019'!$C$4:$C$1048576)</f>
        <v>474710500</v>
      </c>
      <c r="D7" s="273">
        <f>B7-C7</f>
        <v>11289500</v>
      </c>
      <c r="E7" s="273"/>
      <c r="F7" s="273">
        <f>D7</f>
        <v>11289500</v>
      </c>
      <c r="G7" s="273"/>
      <c r="H7" s="273"/>
      <c r="I7" s="274"/>
      <c r="K7" s="265" t="s">
        <v>951</v>
      </c>
      <c r="N7" s="32"/>
      <c r="P7" s="32"/>
    </row>
    <row r="8" spans="1:21" ht="20.399999999999999" x14ac:dyDescent="0.35">
      <c r="A8" s="275" t="s">
        <v>65</v>
      </c>
      <c r="B8" s="276">
        <f>SUMIF('Libro Diario 2019'!$A$4:$A$1048576,'BCE 2019'!A8,'Libro Diario 2019'!$B$4:$B$1048576)</f>
        <v>571200000</v>
      </c>
      <c r="C8" s="276">
        <f>SUMIF('Libro Diario 2019'!$A$4:$A$1048576,'BCE 2019'!A8,'Libro Diario 2019'!$C$4:$C$1048576)</f>
        <v>476000000</v>
      </c>
      <c r="D8" s="276">
        <f t="shared" ref="D8:D14" si="0">B8-C8</f>
        <v>95200000</v>
      </c>
      <c r="E8" s="276"/>
      <c r="F8" s="276">
        <f t="shared" ref="F8:F14" si="1">D8</f>
        <v>95200000</v>
      </c>
      <c r="G8" s="276"/>
      <c r="H8" s="276"/>
      <c r="I8" s="277"/>
      <c r="K8" s="265" t="s">
        <v>285</v>
      </c>
      <c r="L8" s="3"/>
    </row>
    <row r="9" spans="1:21" s="265" customFormat="1" ht="20.399999999999999" x14ac:dyDescent="0.35">
      <c r="A9" s="275" t="s">
        <v>67</v>
      </c>
      <c r="B9" s="276">
        <f>SUMIF('Libro Diario 2019'!$A$4:$A$1048576,'BCE 2019'!A9,'Libro Diario 2019'!$B$4:$B$1048576)</f>
        <v>102900000</v>
      </c>
      <c r="C9" s="276">
        <f>SUMIF('Libro Diario 2019'!$A$4:$A$1048576,'BCE 2019'!A9,'Libro Diario 2019'!$C$4:$C$1048576)</f>
        <v>0</v>
      </c>
      <c r="D9" s="276">
        <f t="shared" si="0"/>
        <v>102900000</v>
      </c>
      <c r="E9" s="276"/>
      <c r="F9" s="276">
        <f t="shared" si="1"/>
        <v>102900000</v>
      </c>
      <c r="G9" s="276"/>
      <c r="H9" s="276"/>
      <c r="I9" s="277"/>
      <c r="J9" s="22"/>
      <c r="K9" s="278">
        <f>F9-G10</f>
        <v>92610000</v>
      </c>
      <c r="L9" s="278"/>
      <c r="M9" s="265" t="s">
        <v>286</v>
      </c>
      <c r="N9" s="279" t="s">
        <v>268</v>
      </c>
      <c r="O9" s="265" t="s">
        <v>296</v>
      </c>
      <c r="P9" s="279"/>
      <c r="Q9" s="265" t="s">
        <v>747</v>
      </c>
      <c r="U9" s="265" t="s">
        <v>988</v>
      </c>
    </row>
    <row r="10" spans="1:21" s="265" customFormat="1" ht="20.399999999999999" x14ac:dyDescent="0.35">
      <c r="A10" s="275" t="s">
        <v>125</v>
      </c>
      <c r="B10" s="276">
        <f>SUMIF('Libro Diario 2019'!$A$4:$A$1048576,'BCE 2019'!A10,'Libro Diario 2019'!$B$4:$B$1048576)</f>
        <v>0</v>
      </c>
      <c r="C10" s="276">
        <f>SUMIF('Libro Diario 2019'!$A$4:$A$1048576,'BCE 2019'!A10,'Libro Diario 2019'!$C$4:$C$1048576)</f>
        <v>10290000</v>
      </c>
      <c r="D10" s="276"/>
      <c r="E10" s="276">
        <f>C10</f>
        <v>10290000</v>
      </c>
      <c r="F10" s="276">
        <f t="shared" si="1"/>
        <v>0</v>
      </c>
      <c r="G10" s="276">
        <f>E10</f>
        <v>10290000</v>
      </c>
      <c r="H10" s="276"/>
      <c r="I10" s="277"/>
      <c r="J10" s="22"/>
      <c r="L10" s="278"/>
    </row>
    <row r="11" spans="1:21" s="265" customFormat="1" ht="20.399999999999999" x14ac:dyDescent="0.35">
      <c r="A11" s="275" t="s">
        <v>162</v>
      </c>
      <c r="B11" s="276">
        <f>SUMIF('Libro Diario 2019'!$A$4:$A$1048576,'BCE 2019'!A11,'Libro Diario 2019'!$B$4:$B$1048576)</f>
        <v>90000000</v>
      </c>
      <c r="C11" s="276">
        <f>SUMIF('Libro Diario 2019'!$A$4:$A$1048576,'BCE 2019'!A11,'Libro Diario 2019'!$C$4:$C$1048576)</f>
        <v>60000000</v>
      </c>
      <c r="D11" s="276">
        <f t="shared" si="0"/>
        <v>30000000</v>
      </c>
      <c r="E11" s="276"/>
      <c r="F11" s="276">
        <f>D11</f>
        <v>30000000</v>
      </c>
      <c r="G11" s="276"/>
      <c r="H11" s="276"/>
      <c r="I11" s="277"/>
      <c r="J11" s="22"/>
      <c r="K11" s="278">
        <f>F11</f>
        <v>30000000</v>
      </c>
      <c r="L11" s="278"/>
      <c r="M11" s="265" t="str">
        <f>M9</f>
        <v>1° EGRESO</v>
      </c>
      <c r="N11" s="279" t="str">
        <f>N9</f>
        <v>DEDUCIR</v>
      </c>
      <c r="O11" s="265" t="s">
        <v>296</v>
      </c>
      <c r="U11" s="265" t="str">
        <f>U9</f>
        <v>A VALOR DEL ART 41 DE LA LIR</v>
      </c>
    </row>
    <row r="12" spans="1:21" s="265" customFormat="1" ht="20.399999999999999" x14ac:dyDescent="0.35">
      <c r="A12" s="275" t="s">
        <v>69</v>
      </c>
      <c r="B12" s="276">
        <f>SUMIF('Libro Diario 2019'!$A$4:$A$1048576,'BCE 2019'!A12,'Libro Diario 2019'!$B$4:$B$1048576)</f>
        <v>55100000</v>
      </c>
      <c r="C12" s="276">
        <f>SUMIF('Libro Diario 2019'!$A$4:$A$1048576,'BCE 2019'!A12,'Libro Diario 2019'!$C$4:$C$1048576)</f>
        <v>53200000</v>
      </c>
      <c r="D12" s="276">
        <f t="shared" si="0"/>
        <v>1900000</v>
      </c>
      <c r="E12" s="276"/>
      <c r="F12" s="276">
        <f t="shared" si="1"/>
        <v>1900000</v>
      </c>
      <c r="G12" s="276"/>
      <c r="H12" s="276"/>
      <c r="I12" s="277"/>
      <c r="J12" s="22"/>
      <c r="L12" s="278"/>
      <c r="P12" s="279"/>
    </row>
    <row r="13" spans="1:21" s="265" customFormat="1" ht="20.399999999999999" x14ac:dyDescent="0.35">
      <c r="A13" s="275" t="s">
        <v>82</v>
      </c>
      <c r="B13" s="276">
        <f>SUMIF('Libro Diario 2019'!$A$4:$A$1048576,'BCE 2019'!A13,'Libro Diario 2019'!$B$4:$B$1048576)</f>
        <v>22000000</v>
      </c>
      <c r="C13" s="276">
        <f>SUMIF('Libro Diario 2019'!$A$4:$A$1048576,'BCE 2019'!A13,'Libro Diario 2019'!$C$4:$C$1048576)</f>
        <v>0</v>
      </c>
      <c r="D13" s="276">
        <f t="shared" si="0"/>
        <v>22000000</v>
      </c>
      <c r="E13" s="276"/>
      <c r="F13" s="276">
        <f t="shared" si="1"/>
        <v>22000000</v>
      </c>
      <c r="G13" s="276"/>
      <c r="H13" s="276"/>
      <c r="I13" s="277"/>
      <c r="J13" s="22"/>
    </row>
    <row r="14" spans="1:21" s="265" customFormat="1" ht="20.399999999999999" x14ac:dyDescent="0.35">
      <c r="A14" s="275" t="s">
        <v>92</v>
      </c>
      <c r="B14" s="276">
        <f>SUMIF('Libro Diario 2019'!$A$4:$A$1048576,'BCE 2019'!A14,'Libro Diario 2019'!$B$4:$B$1048576)</f>
        <v>90000000</v>
      </c>
      <c r="C14" s="276">
        <f>SUMIF('Libro Diario 2019'!$A$4:$A$1048576,'BCE 2019'!A14,'Libro Diario 2019'!$C$4:$C$1048576)</f>
        <v>0</v>
      </c>
      <c r="D14" s="276">
        <f t="shared" si="0"/>
        <v>90000000</v>
      </c>
      <c r="E14" s="276"/>
      <c r="F14" s="276">
        <f t="shared" si="1"/>
        <v>90000000</v>
      </c>
      <c r="G14" s="276"/>
      <c r="H14" s="276"/>
      <c r="I14" s="277"/>
      <c r="J14" s="22"/>
    </row>
    <row r="15" spans="1:21" s="265" customFormat="1" ht="20.399999999999999" x14ac:dyDescent="0.35">
      <c r="A15" s="275" t="s">
        <v>70</v>
      </c>
      <c r="B15" s="276">
        <f>SUMIF('Libro Diario 2019'!$A$4:$A$1048576,'BCE 2019'!A15,'Libro Diario 2019'!$B$4:$B$1048576)</f>
        <v>321300000</v>
      </c>
      <c r="C15" s="276">
        <f>SUMIF('Libro Diario 2019'!$A$4:$A$1048576,'BCE 2019'!A15,'Libro Diario 2019'!$C$4:$C$1048576)</f>
        <v>345100000</v>
      </c>
      <c r="D15" s="276"/>
      <c r="E15" s="276">
        <f>C15-B15</f>
        <v>23800000</v>
      </c>
      <c r="F15" s="276"/>
      <c r="G15" s="276">
        <f>E15</f>
        <v>23800000</v>
      </c>
      <c r="H15" s="276"/>
      <c r="I15" s="277"/>
      <c r="J15" s="22"/>
    </row>
    <row r="16" spans="1:21" s="265" customFormat="1" ht="20.399999999999999" x14ac:dyDescent="0.35">
      <c r="A16" s="275" t="s">
        <v>73</v>
      </c>
      <c r="B16" s="276">
        <f>SUMIF('Libro Diario 2019'!$A$4:$A$1048576,'BCE 2019'!A16,'Libro Diario 2019'!$B$4:$B$1048576)</f>
        <v>1980000</v>
      </c>
      <c r="C16" s="276">
        <f>SUMIF('Libro Diario 2019'!$A$4:$A$1048576,'BCE 2019'!A16,'Libro Diario 2019'!$C$4:$C$1048576)</f>
        <v>2160000</v>
      </c>
      <c r="D16" s="276"/>
      <c r="E16" s="276">
        <f t="shared" ref="E16:E22" si="2">C16-B16</f>
        <v>180000</v>
      </c>
      <c r="F16" s="276"/>
      <c r="G16" s="276">
        <f t="shared" ref="G16:G22" si="3">E16</f>
        <v>180000</v>
      </c>
      <c r="H16" s="276"/>
      <c r="I16" s="277"/>
      <c r="J16" s="22"/>
    </row>
    <row r="17" spans="1:10" s="265" customFormat="1" ht="20.399999999999999" x14ac:dyDescent="0.35">
      <c r="A17" s="275" t="s">
        <v>76</v>
      </c>
      <c r="B17" s="276">
        <f>SUMIF('Libro Diario 2019'!$A$4:$A$1048576,'BCE 2019'!A17,'Libro Diario 2019'!$B$4:$B$1048576)</f>
        <v>6627500</v>
      </c>
      <c r="C17" s="276">
        <f>SUMIF('Libro Diario 2019'!$A$4:$A$1048576,'BCE 2019'!A17,'Libro Diario 2019'!$C$4:$C$1048576)</f>
        <v>7230000</v>
      </c>
      <c r="D17" s="276"/>
      <c r="E17" s="276">
        <f t="shared" si="2"/>
        <v>602500</v>
      </c>
      <c r="F17" s="276"/>
      <c r="G17" s="276">
        <f t="shared" si="3"/>
        <v>602500</v>
      </c>
      <c r="H17" s="276"/>
      <c r="I17" s="277"/>
      <c r="J17" s="22"/>
    </row>
    <row r="18" spans="1:10" s="265" customFormat="1" ht="20.399999999999999" x14ac:dyDescent="0.35">
      <c r="A18" s="275" t="s">
        <v>75</v>
      </c>
      <c r="B18" s="276">
        <f>SUMIF('Libro Diario 2019'!$A$4:$A$1048576,'BCE 2019'!A18,'Libro Diario 2019'!$B$4:$B$1048576)</f>
        <v>1683000</v>
      </c>
      <c r="C18" s="276">
        <f>SUMIF('Libro Diario 2019'!$A$4:$A$1048576,'BCE 2019'!A18,'Libro Diario 2019'!$C$4:$C$1048576)</f>
        <v>1836000</v>
      </c>
      <c r="D18" s="276"/>
      <c r="E18" s="276">
        <f t="shared" si="2"/>
        <v>153000</v>
      </c>
      <c r="F18" s="276"/>
      <c r="G18" s="276">
        <f t="shared" si="3"/>
        <v>153000</v>
      </c>
      <c r="H18" s="276"/>
      <c r="I18" s="277"/>
      <c r="J18" s="22"/>
    </row>
    <row r="19" spans="1:10" s="265" customFormat="1" ht="20.399999999999999" x14ac:dyDescent="0.35">
      <c r="A19" s="275" t="s">
        <v>66</v>
      </c>
      <c r="B19" s="276">
        <f>SUMIF('Libro Diario 2019'!$A$4:$A$1048576,'BCE 2019'!A19,'Libro Diario 2019'!$B$4:$B$1048576)</f>
        <v>83600000</v>
      </c>
      <c r="C19" s="276">
        <f>SUMIF('Libro Diario 2019'!$A$4:$A$1048576,'BCE 2019'!A19,'Libro Diario 2019'!$C$4:$C$1048576)</f>
        <v>91200000</v>
      </c>
      <c r="D19" s="276"/>
      <c r="E19" s="276">
        <f t="shared" si="2"/>
        <v>7600000</v>
      </c>
      <c r="F19" s="276"/>
      <c r="G19" s="276">
        <f t="shared" si="3"/>
        <v>7600000</v>
      </c>
      <c r="H19" s="276"/>
      <c r="I19" s="277"/>
      <c r="J19" s="22"/>
    </row>
    <row r="20" spans="1:10" ht="20.399999999999999" x14ac:dyDescent="0.35">
      <c r="A20" s="275" t="s">
        <v>72</v>
      </c>
      <c r="B20" s="276">
        <f>SUMIF('Libro Diario 2019'!$A$4:$A$1048576,'BCE 2019'!A20,'Libro Diario 2019'!$B$4:$B$1048576)</f>
        <v>220000</v>
      </c>
      <c r="C20" s="276">
        <f>SUMIF('Libro Diario 2019'!$A$4:$A$1048576,'BCE 2019'!A20,'Libro Diario 2019'!$C$4:$C$1048576)</f>
        <v>240000</v>
      </c>
      <c r="D20" s="276"/>
      <c r="E20" s="276">
        <f t="shared" si="2"/>
        <v>20000</v>
      </c>
      <c r="F20" s="276"/>
      <c r="G20" s="276">
        <f t="shared" si="3"/>
        <v>20000</v>
      </c>
      <c r="H20" s="280"/>
      <c r="I20" s="277"/>
    </row>
    <row r="21" spans="1:10" ht="20.399999999999999" x14ac:dyDescent="0.35">
      <c r="A21" s="281" t="s">
        <v>83</v>
      </c>
      <c r="B21" s="276">
        <f>SUMIF('Libro Diario 2019'!$A$4:$A$1048576,'BCE 2019'!A21,'Libro Diario 2019'!$B$4:$B$1048576)</f>
        <v>0</v>
      </c>
      <c r="C21" s="276">
        <f>SUMIF('Libro Diario 2019'!$A$4:$A$1048576,'BCE 2019'!A21,'Libro Diario 2019'!$C$4:$C$1048576)</f>
        <v>10000000</v>
      </c>
      <c r="D21" s="282"/>
      <c r="E21" s="282">
        <f t="shared" si="2"/>
        <v>10000000</v>
      </c>
      <c r="F21" s="282"/>
      <c r="G21" s="276">
        <f t="shared" si="3"/>
        <v>10000000</v>
      </c>
      <c r="H21" s="283"/>
      <c r="I21" s="284"/>
    </row>
    <row r="22" spans="1:10" ht="20.399999999999999" x14ac:dyDescent="0.35">
      <c r="A22" s="281" t="s">
        <v>126</v>
      </c>
      <c r="B22" s="276">
        <f>SUMIF('Libro Diario 2019'!$A$4:$A$1048576,'BCE 2019'!A22,'Libro Diario 2019'!$B$4:$B$1048576)</f>
        <v>0</v>
      </c>
      <c r="C22" s="276">
        <f>SUMIF('Libro Diario 2019'!$A$4:$A$1048576,'BCE 2019'!A22,'Libro Diario 2019'!$C$4:$C$1048576)</f>
        <v>0</v>
      </c>
      <c r="D22" s="282"/>
      <c r="E22" s="282">
        <f t="shared" si="2"/>
        <v>0</v>
      </c>
      <c r="F22" s="282"/>
      <c r="G22" s="276">
        <f t="shared" si="3"/>
        <v>0</v>
      </c>
      <c r="H22" s="283"/>
      <c r="I22" s="284"/>
    </row>
    <row r="23" spans="1:10" ht="20.399999999999999" x14ac:dyDescent="0.35">
      <c r="A23" s="281" t="s">
        <v>0</v>
      </c>
      <c r="B23" s="276">
        <f>SUMIF('Libro Diario 2019'!$A$4:$A$1048576,'BCE 2019'!A23,'Libro Diario 2019'!$B$4:$B$1048576)</f>
        <v>0</v>
      </c>
      <c r="C23" s="276">
        <f>SUMIF('Libro Diario 2019'!$A$4:$A$1048576,'BCE 2019'!A23,'Libro Diario 2019'!$C$4:$C$1048576)</f>
        <v>480000000</v>
      </c>
      <c r="D23" s="282"/>
      <c r="E23" s="282">
        <f>C23</f>
        <v>480000000</v>
      </c>
      <c r="F23" s="282"/>
      <c r="G23" s="282"/>
      <c r="H23" s="283"/>
      <c r="I23" s="284">
        <f>E23</f>
        <v>480000000</v>
      </c>
    </row>
    <row r="24" spans="1:10" ht="20.399999999999999" x14ac:dyDescent="0.35">
      <c r="A24" s="281" t="s">
        <v>166</v>
      </c>
      <c r="B24" s="282">
        <f>SUMIF('Libro Diario 2019'!$A$4:$A$1048576,'BCE 2019'!A24,'Libro Diario 2019'!$B$4:$B$1048576)</f>
        <v>60000000</v>
      </c>
      <c r="C24" s="282">
        <f>SUMIF('Libro Diario 2019'!$A$4:$A$1048576,'BCE 2019'!A24,'Libro Diario 2019'!$C$4:$C$1048576)</f>
        <v>0</v>
      </c>
      <c r="D24" s="282">
        <f>B24-C24</f>
        <v>60000000</v>
      </c>
      <c r="E24" s="282"/>
      <c r="F24" s="282"/>
      <c r="G24" s="282"/>
      <c r="H24" s="283">
        <f>D24</f>
        <v>60000000</v>
      </c>
      <c r="I24" s="284"/>
    </row>
    <row r="25" spans="1:10" ht="20.399999999999999" x14ac:dyDescent="0.35">
      <c r="A25" s="281" t="s">
        <v>68</v>
      </c>
      <c r="B25" s="282">
        <f>SUMIF('Libro Diario 2019'!$A$4:$A$1048576,'BCE 2019'!A25,'Libro Diario 2019'!$B$4:$B$1048576)</f>
        <v>100000000</v>
      </c>
      <c r="C25" s="282">
        <f>SUMIF('Libro Diario 2019'!$A$4:$A$1048576,'BCE 2019'!A25,'Libro Diario 2019'!$C$4:$C$1048576)</f>
        <v>0</v>
      </c>
      <c r="D25" s="282">
        <f>B25-C25</f>
        <v>100000000</v>
      </c>
      <c r="E25" s="282"/>
      <c r="F25" s="282"/>
      <c r="G25" s="282"/>
      <c r="H25" s="283">
        <f>D25</f>
        <v>100000000</v>
      </c>
      <c r="I25" s="284"/>
    </row>
    <row r="26" spans="1:10" ht="24.6" customHeight="1" x14ac:dyDescent="0.35">
      <c r="A26" s="281" t="s">
        <v>71</v>
      </c>
      <c r="B26" s="282">
        <f>SUMIF('Libro Diario 2019'!$A$4:$A$1048576,'BCE 2019'!A26,'Libro Diario 2019'!$B$4:$B$1048576)</f>
        <v>2400000</v>
      </c>
      <c r="C26" s="282">
        <f>SUMIF('Libro Diario 2019'!$A$4:$A$1048576,'BCE 2019'!A26,'Libro Diario 2019'!$C$4:$C$1048576)</f>
        <v>0</v>
      </c>
      <c r="D26" s="282">
        <f t="shared" ref="D26:D31" si="4">B26-C26</f>
        <v>2400000</v>
      </c>
      <c r="E26" s="282"/>
      <c r="F26" s="282"/>
      <c r="G26" s="282"/>
      <c r="H26" s="283">
        <f t="shared" ref="H26:H31" si="5">D26</f>
        <v>2400000</v>
      </c>
      <c r="I26" s="284"/>
    </row>
    <row r="27" spans="1:10" ht="20.399999999999999" x14ac:dyDescent="0.35">
      <c r="A27" s="281" t="s">
        <v>74</v>
      </c>
      <c r="B27" s="282">
        <f>SUMIF('Libro Diario 2019'!$A$4:$A$1048576,'BCE 2019'!A27,'Libro Diario 2019'!$B$4:$B$1048576)</f>
        <v>9066000</v>
      </c>
      <c r="C27" s="282">
        <f>SUMIF('Libro Diario 2019'!$A$4:$A$1048576,'BCE 2019'!A27,'Libro Diario 2019'!$C$4:$C$1048576)</f>
        <v>0</v>
      </c>
      <c r="D27" s="282">
        <f t="shared" si="4"/>
        <v>9066000</v>
      </c>
      <c r="E27" s="282"/>
      <c r="F27" s="282"/>
      <c r="G27" s="282"/>
      <c r="H27" s="283">
        <f t="shared" si="5"/>
        <v>9066000</v>
      </c>
      <c r="I27" s="284"/>
    </row>
    <row r="28" spans="1:10" ht="20.399999999999999" x14ac:dyDescent="0.35">
      <c r="A28" s="281" t="s">
        <v>150</v>
      </c>
      <c r="B28" s="282">
        <f>SUMIF('Libro Diario 2019'!$A$4:$A$1048576,'BCE 2019'!A28,'Libro Diario 2019'!$B$4:$B$1048576)</f>
        <v>500000</v>
      </c>
      <c r="C28" s="282">
        <f>SUMIF('Libro Diario 2019'!$A$4:$A$1048576,'BCE 2019'!A28,'Libro Diario 2019'!$C$4:$C$1048576)</f>
        <v>0</v>
      </c>
      <c r="D28" s="282">
        <f t="shared" si="4"/>
        <v>500000</v>
      </c>
      <c r="E28" s="282"/>
      <c r="F28" s="282"/>
      <c r="G28" s="282"/>
      <c r="H28" s="283">
        <f t="shared" si="5"/>
        <v>500000</v>
      </c>
      <c r="I28" s="284"/>
    </row>
    <row r="29" spans="1:10" ht="20.399999999999999" x14ac:dyDescent="0.35">
      <c r="A29" s="281" t="s">
        <v>151</v>
      </c>
      <c r="B29" s="282">
        <f>SUMIF('Libro Diario 2019'!$A$4:$A$1048576,'BCE 2019'!A29,'Libro Diario 2019'!$B$4:$B$1048576)</f>
        <v>0</v>
      </c>
      <c r="C29" s="282">
        <f>SUMIF('Libro Diario 2019'!$A$4:$A$1048576,'BCE 2019'!A29,'Libro Diario 2019'!$C$4:$C$1048576)</f>
        <v>2900000</v>
      </c>
      <c r="D29" s="282"/>
      <c r="E29" s="282">
        <f>C29</f>
        <v>2900000</v>
      </c>
      <c r="F29" s="282"/>
      <c r="G29" s="282"/>
      <c r="H29" s="283">
        <f t="shared" si="5"/>
        <v>0</v>
      </c>
      <c r="I29" s="284">
        <f>E29</f>
        <v>2900000</v>
      </c>
    </row>
    <row r="30" spans="1:10" ht="20.399999999999999" x14ac:dyDescent="0.35">
      <c r="A30" s="281" t="s">
        <v>152</v>
      </c>
      <c r="B30" s="282">
        <f>SUMIF('Libro Diario 2019'!$A$4:$A$1048576,'BCE 2019'!A30,'Libro Diario 2019'!$B$4:$B$1048576)</f>
        <v>10290000</v>
      </c>
      <c r="C30" s="282">
        <f>SUMIF('Libro Diario 2019'!$A$4:$A$1048576,'BCE 2019'!A30,'Libro Diario 2019'!$C$4:$C$1048576)</f>
        <v>0</v>
      </c>
      <c r="D30" s="282">
        <f t="shared" si="4"/>
        <v>10290000</v>
      </c>
      <c r="E30" s="282"/>
      <c r="F30" s="282"/>
      <c r="G30" s="282"/>
      <c r="H30" s="283">
        <f t="shared" si="5"/>
        <v>10290000</v>
      </c>
      <c r="I30" s="284"/>
    </row>
    <row r="31" spans="1:10" ht="21" thickBot="1" x14ac:dyDescent="0.4">
      <c r="A31" s="285"/>
      <c r="B31" s="286">
        <f>SUMIF('Libro Diario 2019'!$A$4:$A$1048576,'BCE 2019'!A31,'Libro Diario 2019'!$B$4:$B$1048576)</f>
        <v>0</v>
      </c>
      <c r="C31" s="286">
        <f>SUMIF('Libro Diario 2019'!$A$4:$A$1048576,'BCE 2019'!A31,'Libro Diario 2019'!$C$4:$C$1048576)</f>
        <v>0</v>
      </c>
      <c r="D31" s="282">
        <f t="shared" si="4"/>
        <v>0</v>
      </c>
      <c r="E31" s="286"/>
      <c r="F31" s="286"/>
      <c r="G31" s="286"/>
      <c r="H31" s="283">
        <f t="shared" si="5"/>
        <v>0</v>
      </c>
      <c r="I31" s="287"/>
    </row>
    <row r="32" spans="1:10" ht="20.399999999999999" x14ac:dyDescent="0.35">
      <c r="A32" s="288" t="s">
        <v>93</v>
      </c>
      <c r="B32" s="273">
        <f t="shared" ref="B32:I32" si="6">SUM(B7:B31)</f>
        <v>2014866500</v>
      </c>
      <c r="C32" s="273">
        <f t="shared" si="6"/>
        <v>2014866500</v>
      </c>
      <c r="D32" s="273">
        <f t="shared" si="6"/>
        <v>535545500</v>
      </c>
      <c r="E32" s="273">
        <f t="shared" si="6"/>
        <v>535545500</v>
      </c>
      <c r="F32" s="273">
        <f t="shared" si="6"/>
        <v>353289500</v>
      </c>
      <c r="G32" s="273">
        <f t="shared" si="6"/>
        <v>52645500</v>
      </c>
      <c r="H32" s="273">
        <f t="shared" si="6"/>
        <v>182256000</v>
      </c>
      <c r="I32" s="273">
        <f t="shared" si="6"/>
        <v>482900000</v>
      </c>
    </row>
    <row r="33" spans="1:9" ht="20.399999999999999" x14ac:dyDescent="0.35">
      <c r="A33" s="289" t="s">
        <v>94</v>
      </c>
      <c r="B33" s="276"/>
      <c r="C33" s="276"/>
      <c r="D33" s="276"/>
      <c r="E33" s="276"/>
      <c r="F33" s="276"/>
      <c r="G33" s="276">
        <f>F32-G32</f>
        <v>300644000</v>
      </c>
      <c r="H33" s="276">
        <f>I32-H32</f>
        <v>300644000</v>
      </c>
      <c r="I33" s="277"/>
    </row>
    <row r="34" spans="1:9" ht="21" thickBot="1" x14ac:dyDescent="0.4">
      <c r="A34" s="290" t="s">
        <v>95</v>
      </c>
      <c r="B34" s="287">
        <f t="shared" ref="B34:H34" si="7">SUM(B32:B33)</f>
        <v>2014866500</v>
      </c>
      <c r="C34" s="287">
        <f t="shared" si="7"/>
        <v>2014866500</v>
      </c>
      <c r="D34" s="287">
        <f t="shared" si="7"/>
        <v>535545500</v>
      </c>
      <c r="E34" s="287">
        <f t="shared" si="7"/>
        <v>535545500</v>
      </c>
      <c r="F34" s="287">
        <f t="shared" si="7"/>
        <v>353289500</v>
      </c>
      <c r="G34" s="287">
        <f t="shared" si="7"/>
        <v>353289500</v>
      </c>
      <c r="H34" s="287">
        <f t="shared" si="7"/>
        <v>482900000</v>
      </c>
      <c r="I34" s="287">
        <f>SUM(I32:I33)</f>
        <v>482900000</v>
      </c>
    </row>
    <row r="36" spans="1:9" x14ac:dyDescent="0.3">
      <c r="H36" s="291"/>
    </row>
    <row r="41" spans="1:9" x14ac:dyDescent="0.3">
      <c r="A41" s="813"/>
      <c r="B41" s="813"/>
      <c r="C41" s="813"/>
      <c r="D41" s="996"/>
      <c r="E41" s="996"/>
      <c r="F41" s="996"/>
      <c r="G41" s="813"/>
      <c r="H41" s="813"/>
      <c r="I41" s="813"/>
    </row>
    <row r="42" spans="1:9" x14ac:dyDescent="0.3">
      <c r="B42" s="997" t="s">
        <v>96</v>
      </c>
      <c r="C42" s="997"/>
      <c r="D42" s="997"/>
      <c r="F42" s="997" t="s">
        <v>96</v>
      </c>
      <c r="G42" s="997"/>
      <c r="H42" s="997"/>
    </row>
    <row r="43" spans="1:9" x14ac:dyDescent="0.3">
      <c r="B43" s="996" t="s">
        <v>97</v>
      </c>
      <c r="C43" s="996"/>
      <c r="D43" s="996"/>
      <c r="F43" s="996" t="s">
        <v>98</v>
      </c>
      <c r="G43" s="996"/>
      <c r="H43" s="996"/>
    </row>
    <row r="44" spans="1:9" x14ac:dyDescent="0.3">
      <c r="B44" s="996" t="s">
        <v>99</v>
      </c>
      <c r="C44" s="996"/>
      <c r="D44" s="996"/>
      <c r="F44" s="996" t="s">
        <v>99</v>
      </c>
      <c r="G44" s="996"/>
      <c r="H44" s="996"/>
    </row>
    <row r="45" spans="1:9" x14ac:dyDescent="0.3">
      <c r="B45" s="996" t="s">
        <v>5</v>
      </c>
      <c r="C45" s="996"/>
      <c r="D45" s="996"/>
      <c r="F45" s="996" t="s">
        <v>5</v>
      </c>
      <c r="G45" s="996"/>
      <c r="H45" s="996"/>
    </row>
    <row r="46" spans="1:9" x14ac:dyDescent="0.3">
      <c r="A46" s="813"/>
      <c r="B46" s="813"/>
      <c r="C46" s="813"/>
      <c r="D46" s="813"/>
      <c r="E46" s="813"/>
      <c r="F46" s="813"/>
      <c r="G46" s="813"/>
      <c r="H46" s="813"/>
      <c r="I46" s="813"/>
    </row>
    <row r="47" spans="1:9" x14ac:dyDescent="0.3">
      <c r="A47" s="813"/>
      <c r="B47" s="813"/>
      <c r="C47" s="813"/>
      <c r="D47" s="813"/>
      <c r="E47" s="813"/>
      <c r="F47" s="813"/>
      <c r="G47" s="813"/>
      <c r="H47" s="813"/>
      <c r="I47" s="813"/>
    </row>
    <row r="49" spans="1:7" ht="20.399999999999999" x14ac:dyDescent="0.35">
      <c r="A49" s="23"/>
    </row>
    <row r="50" spans="1:7" ht="20.399999999999999" x14ac:dyDescent="0.35">
      <c r="A50" s="24"/>
    </row>
    <row r="51" spans="1:7" ht="20.399999999999999" x14ac:dyDescent="0.35">
      <c r="A51" s="24"/>
    </row>
    <row r="52" spans="1:7" x14ac:dyDescent="0.3">
      <c r="G52" s="291"/>
    </row>
    <row r="53" spans="1:7" x14ac:dyDescent="0.3">
      <c r="G53" s="291"/>
    </row>
    <row r="54" spans="1:7" x14ac:dyDescent="0.3">
      <c r="G54" s="291"/>
    </row>
  </sheetData>
  <mergeCells count="12">
    <mergeCell ref="B43:D43"/>
    <mergeCell ref="F43:H43"/>
    <mergeCell ref="B44:D44"/>
    <mergeCell ref="F44:H44"/>
    <mergeCell ref="B45:D45"/>
    <mergeCell ref="F45:H45"/>
    <mergeCell ref="C1:D1"/>
    <mergeCell ref="A3:I3"/>
    <mergeCell ref="C4:E4"/>
    <mergeCell ref="D41:F41"/>
    <mergeCell ref="B42:D42"/>
    <mergeCell ref="F42:H42"/>
  </mergeCells>
  <pageMargins left="0.70866141732283472" right="0.70866141732283472" top="0.74803149606299213" bottom="0.74803149606299213" header="0.31496062992125984" footer="0.31496062992125984"/>
  <pageSetup scale="58"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5FA1F-697A-42CB-8879-CE85E44EAD57}">
  <sheetPr>
    <tabColor rgb="FF00B0F0"/>
    <pageSetUpPr fitToPage="1"/>
  </sheetPr>
  <dimension ref="B1:K23"/>
  <sheetViews>
    <sheetView view="pageBreakPreview" zoomScaleNormal="70" zoomScaleSheetLayoutView="100" workbookViewId="0">
      <selection activeCell="E10" sqref="E10"/>
    </sheetView>
  </sheetViews>
  <sheetFormatPr baseColWidth="10" defaultColWidth="11.5546875" defaultRowHeight="22.8" x14ac:dyDescent="0.4"/>
  <cols>
    <col min="1" max="1" width="2.33203125" style="7" customWidth="1"/>
    <col min="2" max="2" width="17.6640625" style="7" customWidth="1"/>
    <col min="3" max="3" width="19.6640625" style="7" customWidth="1"/>
    <col min="4" max="4" width="14.33203125" style="7" customWidth="1"/>
    <col min="5" max="5" width="26" style="7" customWidth="1"/>
    <col min="6" max="6" width="4.21875" style="7" customWidth="1"/>
    <col min="7" max="7" width="9.88671875" style="7" customWidth="1"/>
    <col min="8" max="8" width="31.21875" style="568" customWidth="1"/>
    <col min="9" max="9" width="17.5546875" style="7" bestFit="1" customWidth="1"/>
    <col min="10" max="12" width="11.5546875" style="7"/>
    <col min="13" max="13" width="17.44140625" style="7" customWidth="1"/>
    <col min="14" max="16384" width="11.5546875" style="7"/>
  </cols>
  <sheetData>
    <row r="1" spans="2:9" ht="34.950000000000003" customHeight="1" thickBot="1" x14ac:dyDescent="0.35">
      <c r="B1" s="998" t="s">
        <v>143</v>
      </c>
      <c r="C1" s="999"/>
      <c r="D1" s="1000"/>
      <c r="E1" s="1000"/>
      <c r="F1" s="1000"/>
      <c r="G1" s="1000"/>
      <c r="H1" s="1001"/>
    </row>
    <row r="3" spans="2:9" s="8" customFormat="1" x14ac:dyDescent="0.4">
      <c r="B3" s="8" t="s">
        <v>157</v>
      </c>
      <c r="H3" s="567">
        <f>'BCE 2019'!H33</f>
        <v>300644000</v>
      </c>
    </row>
    <row r="5" spans="2:9" x14ac:dyDescent="0.4">
      <c r="B5" s="385" t="s">
        <v>158</v>
      </c>
      <c r="C5" s="385"/>
    </row>
    <row r="6" spans="2:9" x14ac:dyDescent="0.4">
      <c r="B6" s="569" t="str">
        <f>'BCE 2019'!A28</f>
        <v>MULTA FISCAL</v>
      </c>
      <c r="D6" s="7" t="str">
        <f>'Libro Diario 2019'!E37</f>
        <v>En Diciembre 2019</v>
      </c>
      <c r="H6" s="568">
        <f>'BCE 2019'!H28</f>
        <v>500000</v>
      </c>
    </row>
    <row r="7" spans="2:9" ht="12" customHeight="1" x14ac:dyDescent="0.4">
      <c r="B7" s="569"/>
    </row>
    <row r="8" spans="2:9" ht="12.75" customHeight="1" x14ac:dyDescent="0.4"/>
    <row r="9" spans="2:9" x14ac:dyDescent="0.4">
      <c r="B9" s="385" t="s">
        <v>159</v>
      </c>
      <c r="C9" s="385"/>
    </row>
    <row r="10" spans="2:9" x14ac:dyDescent="0.4">
      <c r="B10" s="7" t="s">
        <v>160</v>
      </c>
    </row>
    <row r="11" spans="2:9" ht="20.399999999999999" customHeight="1" x14ac:dyDescent="0.4"/>
    <row r="12" spans="2:9" ht="23.4" thickBot="1" x14ac:dyDescent="0.45">
      <c r="B12" s="570" t="s">
        <v>144</v>
      </c>
      <c r="C12" s="570"/>
      <c r="D12" s="570"/>
      <c r="E12" s="570"/>
      <c r="F12" s="570"/>
      <c r="G12" s="570"/>
      <c r="H12" s="571">
        <f>SUM(H3:H11)</f>
        <v>301144000</v>
      </c>
      <c r="I12" s="18"/>
    </row>
    <row r="13" spans="2:9" ht="23.4" thickTop="1" x14ac:dyDescent="0.4"/>
    <row r="14" spans="2:9" x14ac:dyDescent="0.4">
      <c r="B14" s="279" t="s">
        <v>101</v>
      </c>
      <c r="C14" s="279"/>
    </row>
    <row r="15" spans="2:9" x14ac:dyDescent="0.4">
      <c r="B15" s="8" t="s">
        <v>102</v>
      </c>
      <c r="C15" s="279"/>
    </row>
    <row r="16" spans="2:9" ht="23.25" customHeight="1" x14ac:dyDescent="0.4">
      <c r="B16" s="572" t="s">
        <v>116</v>
      </c>
      <c r="C16" s="572"/>
      <c r="E16" s="573">
        <f>H12</f>
        <v>301144000</v>
      </c>
    </row>
    <row r="17" spans="2:11" ht="21" customHeight="1" x14ac:dyDescent="0.4">
      <c r="B17" s="7" t="s">
        <v>145</v>
      </c>
      <c r="D17" s="279"/>
      <c r="E17" s="573">
        <f>-'BCE 2019'!F14</f>
        <v>-90000000</v>
      </c>
      <c r="F17" s="569"/>
    </row>
    <row r="18" spans="2:11" ht="30.6" customHeight="1" thickBot="1" x14ac:dyDescent="0.45">
      <c r="B18" s="570" t="s">
        <v>146</v>
      </c>
      <c r="C18" s="570"/>
      <c r="D18" s="570"/>
      <c r="E18" s="574">
        <f>SUM(E16:E17)</f>
        <v>211144000</v>
      </c>
      <c r="F18" s="575"/>
    </row>
    <row r="19" spans="2:11" ht="23.4" thickTop="1" x14ac:dyDescent="0.4">
      <c r="B19" s="9"/>
      <c r="C19" s="9"/>
      <c r="D19" s="576">
        <v>0.5</v>
      </c>
      <c r="E19" s="577">
        <f>E18*D19</f>
        <v>105572000</v>
      </c>
      <c r="F19" s="577"/>
      <c r="G19" s="279"/>
      <c r="H19" s="578">
        <f>-E19</f>
        <v>-105572000</v>
      </c>
      <c r="I19" s="279"/>
      <c r="J19" s="279"/>
      <c r="K19" s="279"/>
    </row>
    <row r="20" spans="2:11" x14ac:dyDescent="0.4">
      <c r="B20" s="7" t="s">
        <v>147</v>
      </c>
      <c r="D20" s="18">
        <v>4000</v>
      </c>
      <c r="E20" s="579">
        <f>D20*28000</f>
        <v>112000000</v>
      </c>
      <c r="F20" s="579"/>
    </row>
    <row r="22" spans="2:11" ht="23.4" thickBot="1" x14ac:dyDescent="0.45">
      <c r="B22" s="49" t="s">
        <v>148</v>
      </c>
      <c r="C22" s="570"/>
      <c r="D22" s="570"/>
      <c r="E22" s="570"/>
      <c r="F22" s="570"/>
      <c r="G22" s="570"/>
      <c r="H22" s="571">
        <f>SUM(H12:H21)</f>
        <v>195572000</v>
      </c>
      <c r="I22" s="28"/>
    </row>
    <row r="23" spans="2:11" ht="23.4" thickTop="1" x14ac:dyDescent="0.4">
      <c r="E23" s="8" t="s">
        <v>104</v>
      </c>
      <c r="F23" s="8"/>
      <c r="G23" s="1821">
        <v>0.27</v>
      </c>
      <c r="H23" s="1822">
        <f>H22*G23</f>
        <v>52804440</v>
      </c>
      <c r="I23" s="296" t="s">
        <v>1034</v>
      </c>
    </row>
  </sheetData>
  <mergeCells count="1">
    <mergeCell ref="B1:H1"/>
  </mergeCells>
  <pageMargins left="0.70866141732283472" right="0.70866141732283472" top="0.74803149606299213" bottom="0.74803149606299213" header="0.31496062992125984" footer="0.31496062992125984"/>
  <pageSetup paperSize="185" scale="7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5825B-F829-4438-83AC-28B10DE0EAA8}">
  <sheetPr>
    <tabColor rgb="FF00B0F0"/>
    <pageSetUpPr fitToPage="1"/>
  </sheetPr>
  <dimension ref="A2:M40"/>
  <sheetViews>
    <sheetView view="pageBreakPreview" zoomScaleNormal="80" zoomScaleSheetLayoutView="100" workbookViewId="0">
      <selection activeCell="D6" sqref="D6"/>
    </sheetView>
  </sheetViews>
  <sheetFormatPr baseColWidth="10" defaultColWidth="11.5546875" defaultRowHeight="20.399999999999999" x14ac:dyDescent="0.35"/>
  <cols>
    <col min="1" max="1" width="36.44140625" style="29" customWidth="1"/>
    <col min="2" max="2" width="19.33203125" style="29" customWidth="1"/>
    <col min="3" max="3" width="15.6640625" style="29" customWidth="1"/>
    <col min="4" max="4" width="22.5546875" style="293" customWidth="1"/>
    <col min="5" max="5" width="17.6640625" style="29" customWidth="1"/>
    <col min="6" max="6" width="11.5546875" style="29" customWidth="1"/>
    <col min="7" max="7" width="47.33203125" style="337" customWidth="1"/>
    <col min="8" max="8" width="21.88671875" style="337" customWidth="1"/>
    <col min="9" max="11" width="11.5546875" style="29" customWidth="1"/>
    <col min="12" max="16384" width="11.5546875" style="29"/>
  </cols>
  <sheetData>
    <row r="2" spans="1:5" ht="23.4" x14ac:dyDescent="0.35">
      <c r="A2" s="1003" t="s">
        <v>137</v>
      </c>
      <c r="B2" s="1004"/>
      <c r="C2" s="1004"/>
      <c r="D2" s="1004"/>
    </row>
    <row r="3" spans="1:5" x14ac:dyDescent="0.35">
      <c r="A3" s="292" t="s">
        <v>138</v>
      </c>
      <c r="B3" s="1005">
        <v>43831</v>
      </c>
      <c r="C3" s="1006"/>
    </row>
    <row r="6" spans="1:5" x14ac:dyDescent="0.35">
      <c r="A6" s="29" t="s">
        <v>139</v>
      </c>
      <c r="D6" s="293">
        <f>'BCE 2019'!F32</f>
        <v>353289500</v>
      </c>
    </row>
    <row r="8" spans="1:5" x14ac:dyDescent="0.35">
      <c r="A8" s="26" t="s">
        <v>122</v>
      </c>
    </row>
    <row r="9" spans="1:5" ht="21" x14ac:dyDescent="0.4">
      <c r="A9" s="27" t="s">
        <v>987</v>
      </c>
      <c r="B9" s="27"/>
      <c r="C9" s="43"/>
      <c r="D9" s="294"/>
      <c r="E9" s="31"/>
    </row>
    <row r="10" spans="1:5" ht="21" x14ac:dyDescent="0.4">
      <c r="A10" s="25" t="s">
        <v>990</v>
      </c>
      <c r="B10" s="25"/>
      <c r="C10" s="25"/>
      <c r="D10" s="294"/>
      <c r="E10" s="31"/>
    </row>
    <row r="11" spans="1:5" ht="21" x14ac:dyDescent="0.4">
      <c r="A11" s="25"/>
      <c r="B11" s="25"/>
      <c r="C11" s="25"/>
      <c r="D11" s="294"/>
      <c r="E11" s="64"/>
    </row>
    <row r="12" spans="1:5" x14ac:dyDescent="0.35">
      <c r="A12" s="26" t="s">
        <v>106</v>
      </c>
    </row>
    <row r="13" spans="1:5" ht="21" x14ac:dyDescent="0.4">
      <c r="A13" s="27" t="str">
        <f>'BCE 2019'!A10</f>
        <v>DEPRECIACION ACUMULADA</v>
      </c>
      <c r="B13" s="25"/>
      <c r="C13" s="25"/>
      <c r="D13" s="294">
        <f>-'BCE 2019'!G10</f>
        <v>-10290000</v>
      </c>
    </row>
    <row r="14" spans="1:5" ht="21" x14ac:dyDescent="0.4">
      <c r="A14" s="27" t="str">
        <f>'BCE 2019'!A14</f>
        <v>CUENTA PARTICULAR</v>
      </c>
      <c r="B14" s="25"/>
      <c r="C14" s="25"/>
      <c r="D14" s="294">
        <f>-'BCE 2019'!F14</f>
        <v>-90000000</v>
      </c>
    </row>
    <row r="15" spans="1:5" ht="26.4" customHeight="1" x14ac:dyDescent="0.4">
      <c r="A15" s="25" t="s">
        <v>986</v>
      </c>
      <c r="B15" s="25"/>
      <c r="C15" s="25"/>
      <c r="D15" s="294"/>
    </row>
    <row r="16" spans="1:5" ht="21" x14ac:dyDescent="0.4">
      <c r="A16" s="25" t="s">
        <v>989</v>
      </c>
      <c r="B16" s="25"/>
      <c r="C16" s="25"/>
      <c r="D16" s="294"/>
    </row>
    <row r="17" spans="1:13" ht="21" thickBot="1" x14ac:dyDescent="0.4">
      <c r="A17" s="49" t="s">
        <v>140</v>
      </c>
      <c r="B17" s="49"/>
      <c r="C17" s="49"/>
      <c r="D17" s="295">
        <f>SUM(D6:D15)</f>
        <v>252999500</v>
      </c>
    </row>
    <row r="18" spans="1:13" ht="21.6" thickTop="1" x14ac:dyDescent="0.4">
      <c r="A18" s="25"/>
      <c r="B18" s="25"/>
      <c r="C18" s="25"/>
      <c r="D18" s="294"/>
    </row>
    <row r="19" spans="1:13" ht="21" x14ac:dyDescent="0.4">
      <c r="A19" s="26" t="s">
        <v>141</v>
      </c>
      <c r="B19" s="25"/>
      <c r="C19" s="25"/>
      <c r="D19" s="294"/>
    </row>
    <row r="20" spans="1:13" ht="21" x14ac:dyDescent="0.4">
      <c r="A20" s="27" t="str">
        <f>'BCE 2019'!A15</f>
        <v>PROVEEDORES</v>
      </c>
      <c r="B20" s="25"/>
      <c r="C20" s="25"/>
      <c r="D20" s="294">
        <f>-'BCE 2019'!G15</f>
        <v>-23800000</v>
      </c>
    </row>
    <row r="21" spans="1:13" ht="21" x14ac:dyDescent="0.4">
      <c r="A21" s="27" t="str">
        <f>'BCE 2019'!A16</f>
        <v>HONORARIOS POR PAGAR</v>
      </c>
      <c r="B21" s="25"/>
      <c r="C21" s="25"/>
      <c r="D21" s="294">
        <f>-'BCE 2019'!G16</f>
        <v>-180000</v>
      </c>
    </row>
    <row r="22" spans="1:13" ht="21" x14ac:dyDescent="0.4">
      <c r="A22" s="27" t="str">
        <f>'BCE 2019'!A17</f>
        <v>SUELDOS POR PAGAR</v>
      </c>
      <c r="B22" s="25"/>
      <c r="C22" s="25"/>
      <c r="D22" s="294">
        <f>-'BCE 2019'!G17</f>
        <v>-602500</v>
      </c>
    </row>
    <row r="23" spans="1:13" ht="21" x14ac:dyDescent="0.4">
      <c r="A23" s="27" t="str">
        <f>'BCE 2019'!A18</f>
        <v>PREVISION POR PAGAR</v>
      </c>
      <c r="B23" s="25"/>
      <c r="C23" s="25"/>
      <c r="D23" s="294">
        <f>-'BCE 2019'!G18</f>
        <v>-153000</v>
      </c>
    </row>
    <row r="24" spans="1:13" ht="21" x14ac:dyDescent="0.4">
      <c r="A24" s="27" t="str">
        <f>'BCE 2019'!A19</f>
        <v>IVA DF</v>
      </c>
      <c r="B24" s="25"/>
      <c r="C24" s="25"/>
      <c r="D24" s="294">
        <f>-'BCE 2019'!G19</f>
        <v>-7600000</v>
      </c>
    </row>
    <row r="25" spans="1:13" ht="21" x14ac:dyDescent="0.4">
      <c r="A25" s="27" t="str">
        <f>'BCE 2019'!A20</f>
        <v>RETENCION</v>
      </c>
      <c r="B25" s="25"/>
      <c r="C25" s="25"/>
      <c r="D25" s="294">
        <f>-'BCE 2019'!G20</f>
        <v>-20000</v>
      </c>
    </row>
    <row r="26" spans="1:13" ht="21" x14ac:dyDescent="0.4">
      <c r="A26" s="27"/>
      <c r="B26" s="25"/>
      <c r="C26" s="25"/>
      <c r="D26" s="294"/>
      <c r="G26" s="338"/>
    </row>
    <row r="27" spans="1:13" ht="23.4" thickBot="1" x14ac:dyDescent="0.45">
      <c r="A27" s="728" t="s">
        <v>142</v>
      </c>
      <c r="B27" s="728"/>
      <c r="C27" s="728"/>
      <c r="D27" s="729">
        <f>SUM(D17:D26)</f>
        <v>220644000</v>
      </c>
      <c r="E27" s="28"/>
      <c r="F27" s="28"/>
      <c r="G27" s="450"/>
      <c r="H27" s="339"/>
      <c r="L27" s="296"/>
      <c r="M27" s="28"/>
    </row>
    <row r="28" spans="1:13" x14ac:dyDescent="0.35">
      <c r="D28" s="297"/>
      <c r="G28" s="339"/>
      <c r="H28" s="339"/>
      <c r="M28" s="28"/>
    </row>
    <row r="29" spans="1:13" x14ac:dyDescent="0.35">
      <c r="A29" s="28"/>
      <c r="D29" s="297"/>
      <c r="G29" s="339"/>
      <c r="H29" s="339"/>
    </row>
    <row r="30" spans="1:13" x14ac:dyDescent="0.35">
      <c r="D30" s="298"/>
    </row>
    <row r="31" spans="1:13" x14ac:dyDescent="0.35">
      <c r="D31" s="298"/>
      <c r="H31" s="339"/>
    </row>
    <row r="33" spans="1:8" x14ac:dyDescent="0.35">
      <c r="H33" s="339"/>
    </row>
    <row r="34" spans="1:8" ht="22.2" customHeight="1" x14ac:dyDescent="0.35">
      <c r="A34" s="710" t="s">
        <v>96</v>
      </c>
      <c r="C34" s="1007" t="s">
        <v>96</v>
      </c>
      <c r="D34" s="1007"/>
      <c r="H34" s="339"/>
    </row>
    <row r="35" spans="1:8" ht="14.25" customHeight="1" x14ac:dyDescent="0.35">
      <c r="A35" s="709" t="s">
        <v>97</v>
      </c>
      <c r="C35" s="1002" t="s">
        <v>98</v>
      </c>
      <c r="D35" s="1002"/>
    </row>
    <row r="36" spans="1:8" ht="14.25" customHeight="1" x14ac:dyDescent="0.35">
      <c r="A36" s="709" t="s">
        <v>99</v>
      </c>
      <c r="C36" s="1002" t="s">
        <v>99</v>
      </c>
      <c r="D36" s="1002"/>
    </row>
    <row r="37" spans="1:8" ht="14.25" customHeight="1" x14ac:dyDescent="0.35">
      <c r="A37" s="709" t="s">
        <v>5</v>
      </c>
      <c r="C37" s="1002" t="s">
        <v>5</v>
      </c>
      <c r="D37" s="1002"/>
    </row>
    <row r="40" spans="1:8" x14ac:dyDescent="0.35">
      <c r="A40" s="26"/>
    </row>
  </sheetData>
  <mergeCells count="6">
    <mergeCell ref="C37:D37"/>
    <mergeCell ref="A2:D2"/>
    <mergeCell ref="B3:C3"/>
    <mergeCell ref="C34:D34"/>
    <mergeCell ref="C35:D35"/>
    <mergeCell ref="C36:D36"/>
  </mergeCells>
  <phoneticPr fontId="5" type="noConversion"/>
  <pageMargins left="0.70866141732283472" right="0.70866141732283472" top="0.74803149606299213" bottom="0.74803149606299213" header="0.31496062992125984" footer="0.31496062992125984"/>
  <pageSetup scale="8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0D9FB-B46C-4014-97A2-2567683BD1DA}">
  <sheetPr>
    <tabColor rgb="FF00B0F0"/>
    <pageSetUpPr fitToPage="1"/>
  </sheetPr>
  <dimension ref="A1:K35"/>
  <sheetViews>
    <sheetView view="pageBreakPreview" zoomScaleNormal="60" zoomScaleSheetLayoutView="100" workbookViewId="0">
      <selection activeCell="D15" sqref="D15"/>
    </sheetView>
  </sheetViews>
  <sheetFormatPr baseColWidth="10" defaultColWidth="11.44140625" defaultRowHeight="13.8" x14ac:dyDescent="0.25"/>
  <cols>
    <col min="1" max="1" width="2.88671875" style="5" customWidth="1"/>
    <col min="2" max="2" width="45" style="5" customWidth="1"/>
    <col min="3" max="3" width="19.5546875" style="5" customWidth="1"/>
    <col min="4" max="4" width="21.6640625" style="5" customWidth="1"/>
    <col min="5" max="5" width="20.44140625" style="5" customWidth="1"/>
    <col min="6" max="6" width="21.33203125" style="5" customWidth="1"/>
    <col min="7" max="7" width="17.77734375" style="5" customWidth="1"/>
    <col min="8" max="8" width="22" style="5" customWidth="1"/>
    <col min="9" max="9" width="22.21875" style="5" customWidth="1"/>
    <col min="10" max="10" width="20.5546875" style="5" customWidth="1"/>
    <col min="11" max="11" width="11.44140625" style="5" customWidth="1"/>
    <col min="12" max="16384" width="11.44140625" style="5"/>
  </cols>
  <sheetData>
    <row r="1" spans="1:10" ht="25.2" thickBot="1" x14ac:dyDescent="0.45">
      <c r="B1" s="461" t="s">
        <v>998</v>
      </c>
      <c r="C1" s="50"/>
      <c r="D1" s="50"/>
      <c r="E1" s="461" t="s">
        <v>1008</v>
      </c>
      <c r="F1" s="734">
        <v>43830</v>
      </c>
      <c r="G1" s="50"/>
      <c r="H1" s="462"/>
      <c r="I1" s="733" t="s">
        <v>997</v>
      </c>
      <c r="J1" s="20"/>
    </row>
    <row r="2" spans="1:10" ht="6" customHeight="1" x14ac:dyDescent="0.3">
      <c r="D2" s="50"/>
      <c r="J2" s="20"/>
    </row>
    <row r="3" spans="1:10" ht="12.6" customHeight="1" thickBot="1" x14ac:dyDescent="0.4">
      <c r="D3" s="50"/>
      <c r="F3" s="51"/>
      <c r="G3" s="51"/>
      <c r="H3" s="457"/>
      <c r="I3" s="78"/>
      <c r="J3" s="20"/>
    </row>
    <row r="4" spans="1:10" s="582" customFormat="1" ht="46.8" customHeight="1" x14ac:dyDescent="0.3">
      <c r="B4" s="1011" t="s">
        <v>111</v>
      </c>
      <c r="C4" s="1012"/>
      <c r="D4" s="1017" t="s">
        <v>974</v>
      </c>
      <c r="E4" s="1017" t="s">
        <v>112</v>
      </c>
      <c r="F4" s="1017" t="s">
        <v>975</v>
      </c>
      <c r="G4" s="1017" t="s">
        <v>113</v>
      </c>
      <c r="H4" s="989" t="s">
        <v>153</v>
      </c>
      <c r="I4" s="989" t="s">
        <v>153</v>
      </c>
      <c r="J4" s="1008" t="s">
        <v>290</v>
      </c>
    </row>
    <row r="5" spans="1:10" s="582" customFormat="1" ht="39" customHeight="1" x14ac:dyDescent="0.3">
      <c r="B5" s="1013"/>
      <c r="C5" s="1014"/>
      <c r="D5" s="1018"/>
      <c r="E5" s="1018"/>
      <c r="F5" s="1018"/>
      <c r="G5" s="1018"/>
      <c r="H5" s="1823" t="s">
        <v>455</v>
      </c>
      <c r="I5" s="990"/>
      <c r="J5" s="1009"/>
    </row>
    <row r="6" spans="1:10" s="582" customFormat="1" ht="23.4" customHeight="1" x14ac:dyDescent="0.3">
      <c r="B6" s="1013"/>
      <c r="C6" s="1014"/>
      <c r="D6" s="1018"/>
      <c r="E6" s="1018"/>
      <c r="F6" s="1018"/>
      <c r="G6" s="1018"/>
      <c r="H6" s="584" t="s">
        <v>976</v>
      </c>
      <c r="I6" s="584" t="s">
        <v>977</v>
      </c>
      <c r="J6" s="1009"/>
    </row>
    <row r="7" spans="1:10" s="582" customFormat="1" ht="42" customHeight="1" thickBot="1" x14ac:dyDescent="0.35">
      <c r="B7" s="1015"/>
      <c r="C7" s="1016"/>
      <c r="D7" s="1016"/>
      <c r="E7" s="1016"/>
      <c r="F7" s="1016"/>
      <c r="G7" s="1016"/>
      <c r="H7" s="1824">
        <v>0.369863</v>
      </c>
      <c r="I7" s="583" t="s">
        <v>961</v>
      </c>
      <c r="J7" s="1010"/>
    </row>
    <row r="8" spans="1:10" s="77" customFormat="1" ht="25.05" customHeight="1" x14ac:dyDescent="0.3">
      <c r="B8" s="483"/>
      <c r="C8" s="484"/>
      <c r="D8" s="485"/>
      <c r="E8" s="484"/>
      <c r="F8" s="484"/>
      <c r="G8" s="484"/>
      <c r="H8" s="485"/>
      <c r="I8" s="485"/>
      <c r="J8" s="486"/>
    </row>
    <row r="9" spans="1:10" s="585" customFormat="1" ht="25.05" customHeight="1" x14ac:dyDescent="0.4">
      <c r="B9" s="586" t="s">
        <v>978</v>
      </c>
      <c r="C9" s="587">
        <v>43465</v>
      </c>
      <c r="D9" s="588"/>
      <c r="E9" s="589"/>
      <c r="F9" s="589"/>
      <c r="G9" s="589"/>
      <c r="H9" s="589"/>
      <c r="I9" s="589"/>
      <c r="J9" s="590"/>
    </row>
    <row r="10" spans="1:10" s="585" customFormat="1" ht="25.05" customHeight="1" x14ac:dyDescent="0.4">
      <c r="A10" s="591"/>
      <c r="B10" s="592" t="s">
        <v>1005</v>
      </c>
      <c r="C10" s="587"/>
      <c r="D10" s="588"/>
      <c r="E10" s="589"/>
      <c r="F10" s="589"/>
      <c r="G10" s="589"/>
      <c r="H10" s="589"/>
      <c r="I10" s="589"/>
      <c r="J10" s="593"/>
    </row>
    <row r="11" spans="1:10" s="585" customFormat="1" ht="25.05" customHeight="1" thickBot="1" x14ac:dyDescent="0.45">
      <c r="B11" s="594" t="s">
        <v>979</v>
      </c>
      <c r="C11" s="595">
        <v>43830</v>
      </c>
      <c r="D11" s="596"/>
      <c r="E11" s="596"/>
      <c r="F11" s="596"/>
      <c r="G11" s="596"/>
      <c r="H11" s="596"/>
      <c r="I11" s="596"/>
      <c r="J11" s="597"/>
    </row>
    <row r="12" spans="1:10" s="585" customFormat="1" ht="25.05" customHeight="1" thickTop="1" x14ac:dyDescent="0.4">
      <c r="B12" s="586"/>
      <c r="C12" s="598"/>
      <c r="D12" s="588"/>
      <c r="E12" s="588"/>
      <c r="F12" s="588"/>
      <c r="G12" s="588"/>
      <c r="H12" s="588"/>
      <c r="I12" s="589"/>
      <c r="J12" s="593"/>
    </row>
    <row r="13" spans="1:10" s="585" customFormat="1" ht="25.05" customHeight="1" x14ac:dyDescent="0.4">
      <c r="B13" s="586" t="s">
        <v>1003</v>
      </c>
      <c r="C13" s="598"/>
      <c r="D13" s="588"/>
      <c r="E13" s="588"/>
      <c r="F13" s="588"/>
      <c r="G13" s="588"/>
      <c r="H13" s="588"/>
      <c r="I13" s="589"/>
      <c r="J13" s="593"/>
    </row>
    <row r="14" spans="1:10" s="585" customFormat="1" ht="25.05" customHeight="1" x14ac:dyDescent="0.8">
      <c r="B14" s="732" t="s">
        <v>167</v>
      </c>
      <c r="C14" s="599"/>
      <c r="D14" s="588">
        <f>E14</f>
        <v>300644000</v>
      </c>
      <c r="E14" s="589">
        <f>D35</f>
        <v>300644000</v>
      </c>
      <c r="F14" s="589"/>
      <c r="G14" s="589"/>
      <c r="H14" s="589"/>
      <c r="I14" s="589"/>
      <c r="J14" s="593"/>
    </row>
    <row r="15" spans="1:10" s="585" customFormat="1" ht="25.05" customHeight="1" x14ac:dyDescent="0.8">
      <c r="B15" s="600" t="s">
        <v>122</v>
      </c>
      <c r="C15" s="599"/>
      <c r="D15" s="588"/>
      <c r="E15" s="589"/>
      <c r="F15" s="589"/>
      <c r="G15" s="589"/>
      <c r="H15" s="589"/>
      <c r="I15" s="589"/>
      <c r="J15" s="593"/>
    </row>
    <row r="16" spans="1:10" s="585" customFormat="1" ht="25.05" customHeight="1" x14ac:dyDescent="0.8">
      <c r="B16" s="586" t="s">
        <v>1004</v>
      </c>
      <c r="C16" s="599"/>
      <c r="D16" s="588"/>
      <c r="E16" s="589"/>
      <c r="F16" s="589"/>
      <c r="G16" s="589"/>
      <c r="H16" s="589">
        <f>'RLI AT 2020'!H23</f>
        <v>52804440</v>
      </c>
      <c r="I16" s="589"/>
      <c r="J16" s="590"/>
    </row>
    <row r="17" spans="2:11" s="585" customFormat="1" ht="25.05" customHeight="1" x14ac:dyDescent="0.8">
      <c r="B17" s="601"/>
      <c r="C17" s="599"/>
      <c r="D17" s="588"/>
      <c r="E17" s="589"/>
      <c r="F17" s="589"/>
      <c r="G17" s="589"/>
      <c r="H17" s="589"/>
      <c r="I17" s="589"/>
      <c r="J17" s="593"/>
    </row>
    <row r="18" spans="2:11" s="585" customFormat="1" ht="25.05" customHeight="1" x14ac:dyDescent="0.8">
      <c r="B18" s="586"/>
      <c r="C18" s="599"/>
      <c r="D18" s="588"/>
      <c r="E18" s="589"/>
      <c r="F18" s="589"/>
      <c r="G18" s="589"/>
      <c r="H18" s="589"/>
      <c r="I18" s="589"/>
      <c r="J18" s="593"/>
    </row>
    <row r="19" spans="2:11" s="585" customFormat="1" ht="25.05" customHeight="1" thickBot="1" x14ac:dyDescent="0.45">
      <c r="B19" s="594" t="s">
        <v>117</v>
      </c>
      <c r="C19" s="595">
        <v>43830</v>
      </c>
      <c r="D19" s="596">
        <f>SUM(D14:D18)</f>
        <v>300644000</v>
      </c>
      <c r="E19" s="596">
        <f t="shared" ref="E19:J19" si="0">SUM(E14:E18)</f>
        <v>300644000</v>
      </c>
      <c r="F19" s="596">
        <f t="shared" si="0"/>
        <v>0</v>
      </c>
      <c r="G19" s="596">
        <f t="shared" si="0"/>
        <v>0</v>
      </c>
      <c r="H19" s="596">
        <f t="shared" si="0"/>
        <v>52804440</v>
      </c>
      <c r="I19" s="596">
        <f t="shared" si="0"/>
        <v>0</v>
      </c>
      <c r="J19" s="602">
        <f t="shared" si="0"/>
        <v>0</v>
      </c>
    </row>
    <row r="20" spans="2:11" s="585" customFormat="1" ht="25.05" customHeight="1" thickTop="1" x14ac:dyDescent="0.8">
      <c r="B20" s="586"/>
      <c r="C20" s="599"/>
      <c r="D20" s="588"/>
      <c r="E20" s="588"/>
      <c r="F20" s="588"/>
      <c r="G20" s="588"/>
      <c r="H20" s="588"/>
      <c r="I20" s="589"/>
      <c r="J20" s="593"/>
    </row>
    <row r="21" spans="2:11" s="585" customFormat="1" ht="25.05" customHeight="1" x14ac:dyDescent="0.8">
      <c r="B21" s="600" t="s">
        <v>106</v>
      </c>
      <c r="C21" s="599"/>
      <c r="D21" s="588"/>
      <c r="E21" s="589"/>
      <c r="F21" s="589"/>
      <c r="G21" s="589"/>
      <c r="H21" s="589"/>
      <c r="I21" s="589"/>
      <c r="J21" s="593"/>
    </row>
    <row r="22" spans="2:11" s="585" customFormat="1" ht="25.05" customHeight="1" x14ac:dyDescent="0.4">
      <c r="B22" s="586" t="s">
        <v>981</v>
      </c>
      <c r="C22" s="589"/>
      <c r="D22" s="588">
        <f>E22</f>
        <v>-90000000</v>
      </c>
      <c r="E22" s="589">
        <f>-'BCE 2019'!F14</f>
        <v>-90000000</v>
      </c>
      <c r="F22" s="589"/>
      <c r="G22" s="589"/>
      <c r="H22" s="589">
        <f>E22*H7</f>
        <v>-33287670</v>
      </c>
      <c r="I22" s="589"/>
      <c r="J22" s="590"/>
      <c r="K22" s="585" t="s">
        <v>1035</v>
      </c>
    </row>
    <row r="23" spans="2:11" s="585" customFormat="1" ht="25.05" customHeight="1" x14ac:dyDescent="0.4">
      <c r="B23" s="586"/>
      <c r="C23" s="589"/>
      <c r="D23" s="588"/>
      <c r="E23" s="589"/>
      <c r="F23" s="589"/>
      <c r="G23" s="589"/>
      <c r="H23" s="589"/>
      <c r="I23" s="589"/>
      <c r="J23" s="590"/>
    </row>
    <row r="24" spans="2:11" s="585" customFormat="1" ht="25.05" customHeight="1" x14ac:dyDescent="0.8">
      <c r="B24" s="600" t="s">
        <v>1006</v>
      </c>
      <c r="C24" s="589"/>
      <c r="D24" s="588"/>
      <c r="E24" s="589"/>
      <c r="F24" s="589"/>
      <c r="G24" s="589"/>
      <c r="H24" s="589"/>
      <c r="I24" s="589"/>
      <c r="J24" s="590"/>
    </row>
    <row r="25" spans="2:11" s="585" customFormat="1" ht="25.05" customHeight="1" x14ac:dyDescent="0.4">
      <c r="B25" s="586" t="s">
        <v>1007</v>
      </c>
      <c r="C25" s="589">
        <f>'RLI AT 2020'!H6</f>
        <v>500000</v>
      </c>
      <c r="D25" s="588"/>
      <c r="E25" s="589"/>
      <c r="F25" s="589"/>
      <c r="G25" s="589"/>
      <c r="H25" s="589">
        <f>-C25*H7</f>
        <v>-184931.5</v>
      </c>
      <c r="I25" s="589"/>
      <c r="J25" s="590"/>
    </row>
    <row r="26" spans="2:11" s="38" customFormat="1" ht="25.05" customHeight="1" x14ac:dyDescent="0.4">
      <c r="B26" s="601"/>
      <c r="C26" s="589"/>
      <c r="D26" s="588"/>
      <c r="E26" s="589"/>
      <c r="F26" s="589"/>
      <c r="G26" s="589"/>
      <c r="H26" s="603"/>
      <c r="I26" s="589"/>
      <c r="J26" s="590"/>
    </row>
    <row r="27" spans="2:11" s="37" customFormat="1" ht="34.200000000000003" customHeight="1" thickBot="1" x14ac:dyDescent="0.4">
      <c r="B27" s="1825" t="s">
        <v>980</v>
      </c>
      <c r="C27" s="1826">
        <v>43830</v>
      </c>
      <c r="D27" s="1827">
        <f>SUM(D19:D26)</f>
        <v>210644000</v>
      </c>
      <c r="E27" s="1827">
        <f t="shared" ref="E27:J27" si="1">SUM(E19:E26)</f>
        <v>210644000</v>
      </c>
      <c r="F27" s="1827">
        <f t="shared" si="1"/>
        <v>0</v>
      </c>
      <c r="G27" s="1827">
        <f t="shared" si="1"/>
        <v>0</v>
      </c>
      <c r="H27" s="1827">
        <f t="shared" si="1"/>
        <v>19331838.5</v>
      </c>
      <c r="I27" s="1827">
        <f t="shared" si="1"/>
        <v>0</v>
      </c>
      <c r="J27" s="1828">
        <f t="shared" si="1"/>
        <v>0</v>
      </c>
      <c r="K27" s="37" t="s">
        <v>1036</v>
      </c>
    </row>
    <row r="28" spans="2:11" s="20" customFormat="1" ht="34.799999999999997" customHeight="1" thickBot="1" x14ac:dyDescent="0.45">
      <c r="B28" s="5"/>
      <c r="C28" s="5"/>
      <c r="D28" s="50"/>
      <c r="E28" s="712"/>
      <c r="F28" s="5"/>
      <c r="G28" s="5"/>
      <c r="H28" s="5"/>
      <c r="I28" s="5"/>
    </row>
    <row r="29" spans="2:11" s="38" customFormat="1" ht="21.6" thickBot="1" x14ac:dyDescent="0.45">
      <c r="B29" s="329" t="s">
        <v>999</v>
      </c>
      <c r="C29" s="324"/>
      <c r="D29" s="730">
        <v>43830</v>
      </c>
      <c r="E29" s="711"/>
      <c r="F29" s="711"/>
      <c r="G29" s="711"/>
      <c r="H29" s="711"/>
      <c r="I29" s="711"/>
    </row>
    <row r="30" spans="2:11" s="711" customFormat="1" ht="21" x14ac:dyDescent="0.4">
      <c r="B30" s="1" t="s">
        <v>142</v>
      </c>
      <c r="C30" s="1"/>
      <c r="D30" s="4">
        <f>'CPT AT 2020'!D27</f>
        <v>220644000</v>
      </c>
    </row>
    <row r="31" spans="2:11" s="711" customFormat="1" ht="21" x14ac:dyDescent="0.4">
      <c r="B31" s="1" t="s">
        <v>1000</v>
      </c>
      <c r="C31" s="1"/>
      <c r="D31" s="4">
        <f>-'BCE 2019'!G21</f>
        <v>-10000000</v>
      </c>
    </row>
    <row r="32" spans="2:11" s="711" customFormat="1" ht="21" x14ac:dyDescent="0.4">
      <c r="B32" s="2" t="s">
        <v>1001</v>
      </c>
      <c r="C32" s="1"/>
      <c r="D32" s="4"/>
    </row>
    <row r="33" spans="2:4" x14ac:dyDescent="0.25">
      <c r="B33" s="3"/>
      <c r="C33" s="3"/>
      <c r="D33" s="731">
        <f>'BCE 2019'!F14</f>
        <v>90000000</v>
      </c>
    </row>
    <row r="34" spans="2:4" ht="14.4" thickBot="1" x14ac:dyDescent="0.3">
      <c r="B34" s="1" t="s">
        <v>1002</v>
      </c>
      <c r="C34" s="1"/>
      <c r="D34" s="4"/>
    </row>
    <row r="35" spans="2:4" ht="14.4" thickBot="1" x14ac:dyDescent="0.3">
      <c r="B35" s="329" t="s">
        <v>999</v>
      </c>
      <c r="C35" s="324"/>
      <c r="D35" s="326">
        <f>SUM(D30:D34)</f>
        <v>300644000</v>
      </c>
    </row>
  </sheetData>
  <mergeCells count="6">
    <mergeCell ref="J4:J7"/>
    <mergeCell ref="B4:C7"/>
    <mergeCell ref="D4:D7"/>
    <mergeCell ref="E4:E7"/>
    <mergeCell ref="F4:F7"/>
    <mergeCell ref="G4:G7"/>
  </mergeCells>
  <pageMargins left="0.70866141732283472" right="0.70866141732283472" top="0.74803149606299213" bottom="0.74803149606299213" header="0.31496062992125984" footer="0.31496062992125984"/>
  <pageSetup scale="58"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39CA1-B1D6-4008-BBD1-EDC53D173F2D}">
  <sheetPr>
    <tabColor rgb="FFFFFF00"/>
    <pageSetUpPr fitToPage="1"/>
  </sheetPr>
  <dimension ref="A1:AA20"/>
  <sheetViews>
    <sheetView zoomScale="80" zoomScaleNormal="80" workbookViewId="0">
      <selection activeCell="L16" sqref="L16"/>
    </sheetView>
  </sheetViews>
  <sheetFormatPr baseColWidth="10" defaultColWidth="11.5546875" defaultRowHeight="22.8" x14ac:dyDescent="0.4"/>
  <cols>
    <col min="1" max="1" width="28.77734375" style="231" customWidth="1"/>
    <col min="2" max="13" width="8.6640625" style="231" customWidth="1"/>
    <col min="14" max="14" width="21.5546875" style="238" customWidth="1"/>
    <col min="15" max="15" width="11.5546875" style="231"/>
    <col min="16" max="16" width="3.5546875" style="231" customWidth="1"/>
    <col min="17" max="17" width="2" style="231" customWidth="1"/>
    <col min="18" max="18" width="20.109375" style="231" customWidth="1"/>
    <col min="19" max="19" width="16.5546875" style="231" customWidth="1"/>
    <col min="20" max="20" width="19.44140625" style="231" customWidth="1"/>
    <col min="21" max="21" width="24.109375" style="246" customWidth="1"/>
    <col min="22" max="23" width="11.5546875" style="231"/>
    <col min="24" max="24" width="9.21875" style="231" customWidth="1"/>
    <col min="25" max="25" width="17.21875" style="538" customWidth="1"/>
    <col min="26" max="26" width="17.44140625" style="538" customWidth="1"/>
    <col min="27" max="27" width="74.5546875" style="231" customWidth="1"/>
    <col min="28" max="16384" width="11.5546875" style="231"/>
  </cols>
  <sheetData>
    <row r="1" spans="1:27" ht="56.4" customHeight="1" thickBot="1" x14ac:dyDescent="0.45">
      <c r="A1" s="1019" t="s">
        <v>709</v>
      </c>
      <c r="B1" s="1020"/>
      <c r="C1" s="1020"/>
      <c r="D1" s="1020"/>
      <c r="E1" s="1020"/>
      <c r="F1" s="1020"/>
      <c r="G1" s="1020"/>
      <c r="H1" s="1020"/>
      <c r="I1" s="1020"/>
      <c r="J1" s="1020"/>
      <c r="K1" s="1020"/>
      <c r="L1" s="1020"/>
      <c r="M1" s="1020"/>
      <c r="N1" s="1021"/>
      <c r="P1" s="232"/>
      <c r="Q1" s="232"/>
      <c r="R1" s="232"/>
    </row>
    <row r="2" spans="1:27" x14ac:dyDescent="0.4">
      <c r="A2" s="1022"/>
      <c r="B2" s="1023"/>
      <c r="C2" s="1023"/>
      <c r="D2" s="1023"/>
      <c r="E2" s="1023"/>
      <c r="F2" s="1023"/>
      <c r="G2" s="1023"/>
      <c r="H2" s="1023"/>
      <c r="I2" s="1023"/>
      <c r="J2" s="1023"/>
      <c r="K2" s="1023"/>
      <c r="L2" s="1023"/>
      <c r="M2" s="1023"/>
      <c r="N2" s="1023"/>
      <c r="P2" s="259"/>
      <c r="Q2" s="259"/>
      <c r="U2" s="837" t="s">
        <v>730</v>
      </c>
      <c r="X2" s="232" t="s">
        <v>985</v>
      </c>
      <c r="AA2" s="604" t="s">
        <v>958</v>
      </c>
    </row>
    <row r="3" spans="1:27" x14ac:dyDescent="0.4">
      <c r="A3" s="1024" t="s">
        <v>710</v>
      </c>
      <c r="B3" s="1025"/>
      <c r="C3" s="1025"/>
      <c r="D3" s="1025"/>
      <c r="E3" s="1025"/>
      <c r="F3" s="1025"/>
      <c r="G3" s="1025"/>
      <c r="H3" s="1025"/>
      <c r="I3" s="1025"/>
      <c r="J3" s="1025"/>
      <c r="K3" s="1025"/>
      <c r="L3" s="1025"/>
      <c r="M3" s="1025"/>
      <c r="N3" s="233"/>
      <c r="R3" s="245" t="s">
        <v>728</v>
      </c>
      <c r="S3" s="245"/>
      <c r="T3" s="245"/>
      <c r="U3" s="837">
        <f>U19-S19</f>
        <v>7562.5</v>
      </c>
      <c r="Y3" s="604"/>
      <c r="Z3" s="604"/>
    </row>
    <row r="4" spans="1:27" ht="23.4" thickBot="1" x14ac:dyDescent="0.45">
      <c r="A4" s="234"/>
      <c r="N4" s="235"/>
      <c r="X4" s="539" t="s">
        <v>955</v>
      </c>
      <c r="Y4" s="539"/>
      <c r="Z4" s="539"/>
    </row>
    <row r="5" spans="1:27" ht="46.2" thickBot="1" x14ac:dyDescent="0.45">
      <c r="A5" s="838"/>
      <c r="B5" s="839" t="s">
        <v>711</v>
      </c>
      <c r="C5" s="840" t="s">
        <v>712</v>
      </c>
      <c r="D5" s="840" t="s">
        <v>713</v>
      </c>
      <c r="E5" s="840" t="s">
        <v>714</v>
      </c>
      <c r="F5" s="840" t="s">
        <v>715</v>
      </c>
      <c r="G5" s="840" t="s">
        <v>716</v>
      </c>
      <c r="H5" s="840" t="s">
        <v>717</v>
      </c>
      <c r="I5" s="840" t="s">
        <v>718</v>
      </c>
      <c r="J5" s="840" t="s">
        <v>719</v>
      </c>
      <c r="K5" s="840" t="s">
        <v>720</v>
      </c>
      <c r="L5" s="840" t="s">
        <v>721</v>
      </c>
      <c r="M5" s="841" t="s">
        <v>722</v>
      </c>
      <c r="N5" s="842" t="s">
        <v>725</v>
      </c>
      <c r="R5" s="843" t="s">
        <v>946</v>
      </c>
      <c r="S5" s="844" t="s">
        <v>247</v>
      </c>
      <c r="T5" s="844" t="s">
        <v>726</v>
      </c>
      <c r="U5" s="845" t="s">
        <v>727</v>
      </c>
      <c r="X5" s="846"/>
      <c r="Y5" s="847" t="s">
        <v>956</v>
      </c>
      <c r="Z5" s="847" t="s">
        <v>957</v>
      </c>
      <c r="AA5" s="848" t="s">
        <v>982</v>
      </c>
    </row>
    <row r="6" spans="1:27" ht="24.6" customHeight="1" x14ac:dyDescent="0.4">
      <c r="A6" s="849" t="s">
        <v>723</v>
      </c>
      <c r="B6" s="242">
        <v>0.1</v>
      </c>
      <c r="C6" s="242">
        <v>0.7</v>
      </c>
      <c r="D6" s="242">
        <v>1.1000000000000001</v>
      </c>
      <c r="E6" s="242">
        <v>1.5</v>
      </c>
      <c r="F6" s="242">
        <v>1.4</v>
      </c>
      <c r="G6" s="242">
        <v>1.4</v>
      </c>
      <c r="H6" s="242">
        <v>1.3</v>
      </c>
      <c r="I6" s="242">
        <v>1.4</v>
      </c>
      <c r="J6" s="242">
        <v>1.5</v>
      </c>
      <c r="K6" s="242">
        <v>2.2000000000000002</v>
      </c>
      <c r="L6" s="242">
        <v>2.9</v>
      </c>
      <c r="M6" s="242">
        <v>2.7</v>
      </c>
      <c r="N6" s="241">
        <v>1.0269999999999999</v>
      </c>
      <c r="R6" s="255" t="s">
        <v>37</v>
      </c>
      <c r="S6" s="256">
        <f>'Libros 2020'!I5*'Libros 2020'!H20</f>
        <v>62500</v>
      </c>
      <c r="T6" s="257">
        <f>N8</f>
        <v>1.0209999999999999</v>
      </c>
      <c r="U6" s="258">
        <f>S6*T6</f>
        <v>63812.499999999993</v>
      </c>
      <c r="X6" s="247" t="s">
        <v>954</v>
      </c>
      <c r="Y6" s="850">
        <v>2.5000000000000001E-3</v>
      </c>
      <c r="Z6" s="850">
        <v>5.0000000000000001E-3</v>
      </c>
      <c r="AA6" s="851" t="s">
        <v>983</v>
      </c>
    </row>
    <row r="7" spans="1:27" x14ac:dyDescent="0.4">
      <c r="A7" s="852" t="s">
        <v>37</v>
      </c>
      <c r="B7" s="243"/>
      <c r="C7" s="243">
        <v>0.6</v>
      </c>
      <c r="D7" s="243">
        <v>1</v>
      </c>
      <c r="E7" s="243">
        <v>1.4</v>
      </c>
      <c r="F7" s="243">
        <v>1.3</v>
      </c>
      <c r="G7" s="243">
        <v>1.3</v>
      </c>
      <c r="H7" s="243">
        <v>1.2</v>
      </c>
      <c r="I7" s="243">
        <v>1.3</v>
      </c>
      <c r="J7" s="243">
        <v>1.4</v>
      </c>
      <c r="K7" s="243">
        <v>2.1</v>
      </c>
      <c r="L7" s="243">
        <v>2.8</v>
      </c>
      <c r="M7" s="243">
        <v>2.6</v>
      </c>
      <c r="N7" s="239">
        <v>1.026</v>
      </c>
      <c r="R7" s="247" t="s">
        <v>38</v>
      </c>
      <c r="S7" s="248">
        <f>S6</f>
        <v>62500</v>
      </c>
      <c r="T7" s="249">
        <f t="shared" ref="T7:T16" si="0">N9</f>
        <v>1.016</v>
      </c>
      <c r="U7" s="250">
        <f t="shared" ref="U7:U17" si="1">S7*T7</f>
        <v>63500</v>
      </c>
      <c r="X7" s="251" t="s">
        <v>954</v>
      </c>
      <c r="Y7" s="605">
        <f>Y6/2</f>
        <v>1.25E-3</v>
      </c>
      <c r="Z7" s="606">
        <f>Z6/2</f>
        <v>2.5000000000000001E-3</v>
      </c>
      <c r="AA7" s="607" t="s">
        <v>984</v>
      </c>
    </row>
    <row r="8" spans="1:27" x14ac:dyDescent="0.4">
      <c r="A8" s="852" t="s">
        <v>38</v>
      </c>
      <c r="B8" s="243"/>
      <c r="C8" s="243"/>
      <c r="D8" s="243">
        <v>0.4</v>
      </c>
      <c r="E8" s="243">
        <v>0.8</v>
      </c>
      <c r="F8" s="243">
        <v>0.7</v>
      </c>
      <c r="G8" s="243">
        <v>0.7</v>
      </c>
      <c r="H8" s="243">
        <v>0.6</v>
      </c>
      <c r="I8" s="243">
        <v>0.7</v>
      </c>
      <c r="J8" s="243">
        <v>0.9</v>
      </c>
      <c r="K8" s="243">
        <v>1.5</v>
      </c>
      <c r="L8" s="243">
        <v>2.2000000000000002</v>
      </c>
      <c r="M8" s="243">
        <v>2.1</v>
      </c>
      <c r="N8" s="239">
        <v>1.0209999999999999</v>
      </c>
      <c r="R8" s="247" t="s">
        <v>39</v>
      </c>
      <c r="S8" s="248">
        <f t="shared" ref="S8:S17" si="2">S7</f>
        <v>62500</v>
      </c>
      <c r="T8" s="249">
        <f t="shared" si="0"/>
        <v>1.0129999999999999</v>
      </c>
      <c r="U8" s="250">
        <f t="shared" si="1"/>
        <v>63312.499999999993</v>
      </c>
      <c r="Y8" s="538">
        <f>Y7</f>
        <v>1.25E-3</v>
      </c>
    </row>
    <row r="9" spans="1:27" x14ac:dyDescent="0.4">
      <c r="A9" s="852" t="s">
        <v>39</v>
      </c>
      <c r="B9" s="243"/>
      <c r="C9" s="243"/>
      <c r="D9" s="243"/>
      <c r="E9" s="243">
        <v>0.3</v>
      </c>
      <c r="F9" s="243">
        <v>0.3</v>
      </c>
      <c r="G9" s="243">
        <v>0.2</v>
      </c>
      <c r="H9" s="243">
        <v>0.2</v>
      </c>
      <c r="I9" s="243">
        <v>0.3</v>
      </c>
      <c r="J9" s="243">
        <v>0.4</v>
      </c>
      <c r="K9" s="243">
        <v>1</v>
      </c>
      <c r="L9" s="243">
        <v>1.7</v>
      </c>
      <c r="M9" s="243">
        <v>1.6</v>
      </c>
      <c r="N9" s="239">
        <v>1.016</v>
      </c>
      <c r="R9" s="247" t="s">
        <v>40</v>
      </c>
      <c r="S9" s="248">
        <f t="shared" si="2"/>
        <v>62500</v>
      </c>
      <c r="T9" s="249">
        <f t="shared" si="0"/>
        <v>1.0129999999999999</v>
      </c>
      <c r="U9" s="250">
        <f t="shared" si="1"/>
        <v>63312.499999999993</v>
      </c>
    </row>
    <row r="10" spans="1:27" x14ac:dyDescent="0.4">
      <c r="A10" s="852" t="s">
        <v>40</v>
      </c>
      <c r="B10" s="243"/>
      <c r="C10" s="243"/>
      <c r="D10" s="243"/>
      <c r="E10" s="243"/>
      <c r="F10" s="243">
        <v>0</v>
      </c>
      <c r="G10" s="243">
        <v>-0.1</v>
      </c>
      <c r="H10" s="243">
        <v>-0.2</v>
      </c>
      <c r="I10" s="243">
        <v>-0.1</v>
      </c>
      <c r="J10" s="243">
        <v>0.1</v>
      </c>
      <c r="K10" s="243">
        <v>0.7</v>
      </c>
      <c r="L10" s="243">
        <v>1.4</v>
      </c>
      <c r="M10" s="243">
        <v>1.3</v>
      </c>
      <c r="N10" s="239">
        <v>1.0129999999999999</v>
      </c>
      <c r="R10" s="247" t="s">
        <v>41</v>
      </c>
      <c r="S10" s="248">
        <f t="shared" si="2"/>
        <v>62500</v>
      </c>
      <c r="T10" s="249">
        <f t="shared" si="0"/>
        <v>1.014</v>
      </c>
      <c r="U10" s="250">
        <f t="shared" si="1"/>
        <v>63375</v>
      </c>
    </row>
    <row r="11" spans="1:27" x14ac:dyDescent="0.4">
      <c r="A11" s="852" t="s">
        <v>41</v>
      </c>
      <c r="B11" s="243"/>
      <c r="C11" s="243"/>
      <c r="D11" s="243"/>
      <c r="E11" s="243"/>
      <c r="F11" s="243"/>
      <c r="G11" s="243">
        <v>0</v>
      </c>
      <c r="H11" s="243">
        <v>-0.1</v>
      </c>
      <c r="I11" s="243">
        <v>0</v>
      </c>
      <c r="J11" s="243">
        <v>0.1</v>
      </c>
      <c r="K11" s="243">
        <v>0.8</v>
      </c>
      <c r="L11" s="243">
        <v>1.4</v>
      </c>
      <c r="M11" s="243">
        <v>1.3</v>
      </c>
      <c r="N11" s="239">
        <v>1.0129999999999999</v>
      </c>
      <c r="R11" s="247" t="s">
        <v>42</v>
      </c>
      <c r="S11" s="248">
        <f t="shared" si="2"/>
        <v>62500</v>
      </c>
      <c r="T11" s="249">
        <f t="shared" si="0"/>
        <v>1.014</v>
      </c>
      <c r="U11" s="250">
        <f t="shared" si="1"/>
        <v>63375</v>
      </c>
    </row>
    <row r="12" spans="1:27" x14ac:dyDescent="0.4">
      <c r="A12" s="852" t="s">
        <v>42</v>
      </c>
      <c r="B12" s="243"/>
      <c r="C12" s="243"/>
      <c r="D12" s="243"/>
      <c r="E12" s="243"/>
      <c r="F12" s="243"/>
      <c r="G12" s="243"/>
      <c r="H12" s="243">
        <v>-0.1</v>
      </c>
      <c r="I12" s="243">
        <v>0</v>
      </c>
      <c r="J12" s="243">
        <v>0.2</v>
      </c>
      <c r="K12" s="243">
        <v>0.8</v>
      </c>
      <c r="L12" s="243">
        <v>1.5</v>
      </c>
      <c r="M12" s="243">
        <v>1.4</v>
      </c>
      <c r="N12" s="239">
        <v>1.014</v>
      </c>
      <c r="R12" s="247" t="s">
        <v>43</v>
      </c>
      <c r="S12" s="248">
        <f t="shared" si="2"/>
        <v>62500</v>
      </c>
      <c r="T12" s="249">
        <f t="shared" si="0"/>
        <v>1.0129999999999999</v>
      </c>
      <c r="U12" s="250">
        <f t="shared" si="1"/>
        <v>63312.499999999993</v>
      </c>
    </row>
    <row r="13" spans="1:27" x14ac:dyDescent="0.4">
      <c r="A13" s="852" t="s">
        <v>43</v>
      </c>
      <c r="B13" s="243"/>
      <c r="C13" s="243"/>
      <c r="D13" s="243"/>
      <c r="E13" s="243"/>
      <c r="F13" s="243"/>
      <c r="G13" s="243"/>
      <c r="H13" s="243"/>
      <c r="I13" s="243">
        <v>0.1</v>
      </c>
      <c r="J13" s="243">
        <v>0.2</v>
      </c>
      <c r="K13" s="243">
        <v>0.9</v>
      </c>
      <c r="L13" s="243">
        <v>1.6</v>
      </c>
      <c r="M13" s="243">
        <v>1.4</v>
      </c>
      <c r="N13" s="239">
        <v>1.014</v>
      </c>
      <c r="R13" s="247" t="s">
        <v>44</v>
      </c>
      <c r="S13" s="248">
        <f t="shared" si="2"/>
        <v>62500</v>
      </c>
      <c r="T13" s="249">
        <f t="shared" si="0"/>
        <v>1.012</v>
      </c>
      <c r="U13" s="250">
        <f t="shared" si="1"/>
        <v>63250</v>
      </c>
    </row>
    <row r="14" spans="1:27" x14ac:dyDescent="0.4">
      <c r="A14" s="852" t="s">
        <v>44</v>
      </c>
      <c r="B14" s="243"/>
      <c r="C14" s="243"/>
      <c r="D14" s="243"/>
      <c r="E14" s="243"/>
      <c r="F14" s="243"/>
      <c r="G14" s="243"/>
      <c r="H14" s="243"/>
      <c r="I14" s="243"/>
      <c r="J14" s="243">
        <v>0.1</v>
      </c>
      <c r="K14" s="243">
        <v>0.8</v>
      </c>
      <c r="L14" s="243">
        <v>1.5</v>
      </c>
      <c r="M14" s="243">
        <v>1.3</v>
      </c>
      <c r="N14" s="239">
        <v>1.0129999999999999</v>
      </c>
      <c r="R14" s="247" t="s">
        <v>45</v>
      </c>
      <c r="S14" s="248">
        <f t="shared" si="2"/>
        <v>62500</v>
      </c>
      <c r="T14" s="249">
        <f t="shared" si="0"/>
        <v>1.0049999999999999</v>
      </c>
      <c r="U14" s="250">
        <f t="shared" si="1"/>
        <v>62812.499999999993</v>
      </c>
    </row>
    <row r="15" spans="1:27" x14ac:dyDescent="0.4">
      <c r="A15" s="852" t="s">
        <v>45</v>
      </c>
      <c r="B15" s="243"/>
      <c r="C15" s="243"/>
      <c r="D15" s="243"/>
      <c r="E15" s="243"/>
      <c r="F15" s="243"/>
      <c r="G15" s="243"/>
      <c r="H15" s="243"/>
      <c r="I15" s="243"/>
      <c r="J15" s="243"/>
      <c r="K15" s="243">
        <v>0.6</v>
      </c>
      <c r="L15" s="243">
        <v>1.3</v>
      </c>
      <c r="M15" s="243">
        <v>1.2</v>
      </c>
      <c r="N15" s="239">
        <v>1.012</v>
      </c>
      <c r="R15" s="247" t="s">
        <v>46</v>
      </c>
      <c r="S15" s="248">
        <f t="shared" si="2"/>
        <v>62500</v>
      </c>
      <c r="T15" s="249">
        <f t="shared" si="0"/>
        <v>1</v>
      </c>
      <c r="U15" s="250">
        <f t="shared" si="1"/>
        <v>62500</v>
      </c>
    </row>
    <row r="16" spans="1:27" x14ac:dyDescent="0.4">
      <c r="A16" s="852" t="s">
        <v>46</v>
      </c>
      <c r="B16" s="243"/>
      <c r="C16" s="243"/>
      <c r="D16" s="243"/>
      <c r="E16" s="243"/>
      <c r="F16" s="243"/>
      <c r="G16" s="243"/>
      <c r="H16" s="243"/>
      <c r="I16" s="243"/>
      <c r="J16" s="243"/>
      <c r="K16" s="243"/>
      <c r="L16" s="243">
        <v>0.7</v>
      </c>
      <c r="M16" s="243">
        <v>0.5</v>
      </c>
      <c r="N16" s="239">
        <v>1.0049999999999999</v>
      </c>
      <c r="R16" s="247" t="s">
        <v>47</v>
      </c>
      <c r="S16" s="248">
        <f t="shared" si="2"/>
        <v>62500</v>
      </c>
      <c r="T16" s="249">
        <f t="shared" si="0"/>
        <v>1</v>
      </c>
      <c r="U16" s="250">
        <f t="shared" si="1"/>
        <v>62500</v>
      </c>
    </row>
    <row r="17" spans="1:21" x14ac:dyDescent="0.4">
      <c r="A17" s="852" t="s">
        <v>47</v>
      </c>
      <c r="B17" s="243"/>
      <c r="C17" s="243"/>
      <c r="D17" s="243"/>
      <c r="E17" s="243"/>
      <c r="F17" s="243"/>
      <c r="G17" s="243"/>
      <c r="H17" s="243"/>
      <c r="I17" s="243"/>
      <c r="J17" s="243"/>
      <c r="K17" s="243"/>
      <c r="L17" s="243"/>
      <c r="M17" s="243">
        <v>-0.1</v>
      </c>
      <c r="N17" s="239">
        <v>1</v>
      </c>
      <c r="R17" s="247" t="s">
        <v>48</v>
      </c>
      <c r="S17" s="248">
        <f t="shared" si="2"/>
        <v>62500</v>
      </c>
      <c r="T17" s="249">
        <v>1</v>
      </c>
      <c r="U17" s="250">
        <f t="shared" si="1"/>
        <v>62500</v>
      </c>
    </row>
    <row r="18" spans="1:21" x14ac:dyDescent="0.4">
      <c r="A18" s="853" t="s">
        <v>48</v>
      </c>
      <c r="B18" s="244"/>
      <c r="C18" s="244"/>
      <c r="D18" s="244"/>
      <c r="E18" s="244"/>
      <c r="F18" s="244"/>
      <c r="G18" s="244"/>
      <c r="H18" s="244"/>
      <c r="I18" s="244"/>
      <c r="J18" s="244"/>
      <c r="K18" s="244"/>
      <c r="L18" s="244"/>
      <c r="M18" s="244">
        <v>0</v>
      </c>
      <c r="N18" s="240">
        <v>1</v>
      </c>
      <c r="R18" s="251"/>
      <c r="S18" s="252"/>
      <c r="T18" s="253"/>
      <c r="U18" s="254"/>
    </row>
    <row r="19" spans="1:21" ht="23.4" thickBot="1" x14ac:dyDescent="0.45">
      <c r="A19" s="236"/>
      <c r="B19" s="237"/>
      <c r="C19" s="237"/>
      <c r="D19" s="237"/>
      <c r="E19" s="237"/>
      <c r="F19" s="237"/>
      <c r="G19" s="237"/>
      <c r="H19" s="237"/>
      <c r="I19" s="237"/>
      <c r="J19" s="237"/>
      <c r="K19" s="237"/>
      <c r="L19" s="237"/>
      <c r="M19" s="237"/>
      <c r="R19" s="854"/>
      <c r="S19" s="855">
        <f>SUM(S6:S18)</f>
        <v>750000</v>
      </c>
      <c r="T19" s="855"/>
      <c r="U19" s="856">
        <f t="shared" ref="U19" si="3">SUM(U6:U18)</f>
        <v>757562.5</v>
      </c>
    </row>
    <row r="20" spans="1:21" ht="167.25" customHeight="1" x14ac:dyDescent="0.4">
      <c r="A20" s="1026" t="s">
        <v>724</v>
      </c>
      <c r="B20" s="1025"/>
      <c r="C20" s="1025"/>
      <c r="D20" s="1025"/>
      <c r="E20" s="1025"/>
      <c r="F20" s="1025"/>
      <c r="G20" s="1025"/>
      <c r="H20" s="1025"/>
      <c r="I20" s="1025"/>
      <c r="J20" s="1025"/>
      <c r="K20" s="1025"/>
      <c r="L20" s="1025"/>
      <c r="M20" s="1025"/>
      <c r="N20" s="1027"/>
    </row>
  </sheetData>
  <mergeCells count="4">
    <mergeCell ref="A1:N1"/>
    <mergeCell ref="A2:N2"/>
    <mergeCell ref="A3:M3"/>
    <mergeCell ref="A20:N20"/>
  </mergeCells>
  <phoneticPr fontId="5" type="noConversion"/>
  <pageMargins left="0.70866141732283472" right="0.70866141732283472" top="0.74803149606299213" bottom="0.74803149606299213" header="0.31496062992125984" footer="0.31496062992125984"/>
  <pageSetup scale="62" orientation="portrait" horizont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EA5BC-C9C1-4916-8B5E-BB88D85DCA70}">
  <sheetPr>
    <tabColor rgb="FF92D050"/>
  </sheetPr>
  <dimension ref="B1:AP90"/>
  <sheetViews>
    <sheetView zoomScale="90" zoomScaleNormal="90" workbookViewId="0">
      <selection activeCell="I27" sqref="I27"/>
    </sheetView>
  </sheetViews>
  <sheetFormatPr baseColWidth="10" defaultRowHeight="13.8" x14ac:dyDescent="0.25"/>
  <cols>
    <col min="1" max="1" width="3.33203125" style="1" customWidth="1"/>
    <col min="2" max="2" width="19.77734375" style="1" customWidth="1"/>
    <col min="3" max="3" width="15.5546875" style="1" customWidth="1"/>
    <col min="4" max="4" width="10.6640625" style="327" customWidth="1"/>
    <col min="5" max="5" width="13.44140625" style="1" customWidth="1"/>
    <col min="6" max="6" width="13.5546875" style="1" customWidth="1"/>
    <col min="7" max="7" width="19.109375" style="1" customWidth="1"/>
    <col min="8" max="8" width="11.5546875" style="1"/>
    <col min="9" max="9" width="15.44140625" style="4" customWidth="1"/>
    <col min="10" max="10" width="13.88671875" style="4" customWidth="1"/>
    <col min="11" max="11" width="13.44140625" style="4" customWidth="1"/>
    <col min="12" max="12" width="13.77734375" style="1" customWidth="1"/>
    <col min="13" max="13" width="21.88671875" style="1" customWidth="1"/>
    <col min="14" max="14" width="13.33203125" style="1" customWidth="1"/>
    <col min="15" max="15" width="15.44140625" style="1" customWidth="1"/>
    <col min="16" max="16" width="15" style="1" customWidth="1"/>
    <col min="17" max="17" width="13.88671875" style="1" customWidth="1"/>
    <col min="18" max="19" width="11.5546875" style="1"/>
    <col min="20" max="20" width="14.33203125" style="1" customWidth="1"/>
    <col min="21" max="21" width="13.6640625" style="1" customWidth="1"/>
    <col min="22" max="22" width="14.21875" style="1" customWidth="1"/>
    <col min="23" max="23" width="11.5546875" style="1"/>
    <col min="24" max="24" width="14.21875" style="1" customWidth="1"/>
    <col min="25" max="25" width="13" style="1" customWidth="1"/>
    <col min="26" max="26" width="13.5546875" style="1" customWidth="1"/>
    <col min="27" max="27" width="13.33203125" style="1" customWidth="1"/>
    <col min="28" max="29" width="11.5546875" style="1"/>
    <col min="30" max="30" width="13.77734375" style="1" customWidth="1"/>
    <col min="31" max="32" width="11.5546875" style="1"/>
    <col min="33" max="34" width="13.5546875" style="1" customWidth="1"/>
    <col min="35" max="36" width="11.5546875" style="1"/>
    <col min="37" max="37" width="16.88671875" style="1" customWidth="1"/>
    <col min="38" max="39" width="11.5546875" style="1"/>
    <col min="40" max="40" width="15.5546875" style="1" customWidth="1"/>
    <col min="41" max="16384" width="11.5546875" style="1"/>
  </cols>
  <sheetData>
    <row r="1" spans="2:27" s="2" customFormat="1" ht="14.4" thickBot="1" x14ac:dyDescent="0.3">
      <c r="B1" s="2" t="s">
        <v>29</v>
      </c>
      <c r="C1" s="2" t="s">
        <v>30</v>
      </c>
      <c r="D1" s="319"/>
      <c r="E1" s="2">
        <v>2020</v>
      </c>
      <c r="I1" s="320"/>
      <c r="J1" s="320"/>
      <c r="K1" s="320"/>
      <c r="T1" s="454" t="s">
        <v>259</v>
      </c>
    </row>
    <row r="2" spans="2:27" x14ac:dyDescent="0.25">
      <c r="T2" s="340" t="str">
        <f>B3</f>
        <v>LIBRO DE VENTAS</v>
      </c>
      <c r="U2" s="341"/>
      <c r="V2" s="341"/>
    </row>
    <row r="3" spans="2:27" s="2" customFormat="1" ht="14.4" thickBot="1" x14ac:dyDescent="0.3">
      <c r="B3" s="3" t="s">
        <v>253</v>
      </c>
      <c r="C3" s="3"/>
      <c r="D3" s="319"/>
      <c r="I3" s="320"/>
      <c r="J3" s="320"/>
      <c r="K3" s="320"/>
      <c r="T3" s="342"/>
      <c r="U3" s="342"/>
      <c r="V3" s="342"/>
      <c r="W3" s="343"/>
      <c r="X3" s="343" t="s">
        <v>244</v>
      </c>
      <c r="Y3" s="343"/>
      <c r="Z3" s="343" t="s">
        <v>245</v>
      </c>
      <c r="AA3" s="343"/>
    </row>
    <row r="4" spans="2:27" s="2" customFormat="1" ht="29.4" customHeight="1" thickBot="1" x14ac:dyDescent="0.3">
      <c r="B4" s="321" t="s">
        <v>1</v>
      </c>
      <c r="C4" s="322"/>
      <c r="D4" s="323" t="s">
        <v>2</v>
      </c>
      <c r="E4" s="324" t="s">
        <v>3</v>
      </c>
      <c r="F4" s="324" t="s">
        <v>5</v>
      </c>
      <c r="G4" s="324" t="s">
        <v>4</v>
      </c>
      <c r="H4" s="324" t="s">
        <v>6</v>
      </c>
      <c r="I4" s="325" t="s">
        <v>7</v>
      </c>
      <c r="J4" s="325" t="s">
        <v>8</v>
      </c>
      <c r="K4" s="325" t="s">
        <v>9</v>
      </c>
      <c r="L4" s="50"/>
      <c r="M4" s="50" t="s">
        <v>703</v>
      </c>
      <c r="N4" s="50"/>
      <c r="O4" s="50"/>
      <c r="P4" s="50"/>
      <c r="Q4" s="50"/>
      <c r="R4" s="50"/>
      <c r="S4" s="50"/>
      <c r="T4" s="344" t="s">
        <v>7</v>
      </c>
      <c r="U4" s="344" t="s">
        <v>8</v>
      </c>
      <c r="V4" s="344" t="s">
        <v>9</v>
      </c>
      <c r="W4" s="345" t="s">
        <v>246</v>
      </c>
      <c r="X4" s="345" t="s">
        <v>247</v>
      </c>
      <c r="Y4" s="345" t="s">
        <v>248</v>
      </c>
      <c r="Z4" s="345" t="s">
        <v>247</v>
      </c>
      <c r="AA4" s="345" t="s">
        <v>248</v>
      </c>
    </row>
    <row r="5" spans="2:27" ht="14.4" thickBot="1" x14ac:dyDescent="0.3">
      <c r="B5" s="1" t="s">
        <v>10</v>
      </c>
      <c r="D5" s="327">
        <v>22</v>
      </c>
      <c r="E5" s="328">
        <v>43861</v>
      </c>
      <c r="F5" s="1" t="s">
        <v>12</v>
      </c>
      <c r="G5" s="1" t="s">
        <v>13</v>
      </c>
      <c r="H5" s="1">
        <v>0</v>
      </c>
      <c r="I5" s="4">
        <v>50000000</v>
      </c>
      <c r="J5" s="4">
        <f>I5*0.19</f>
        <v>9500000</v>
      </c>
      <c r="K5" s="4">
        <f>H5+I5+J5</f>
        <v>59500000</v>
      </c>
      <c r="L5" s="5"/>
      <c r="M5" s="329" t="s">
        <v>230</v>
      </c>
      <c r="N5" s="324" t="s">
        <v>231</v>
      </c>
      <c r="O5" s="324" t="s">
        <v>8</v>
      </c>
      <c r="P5" s="346" t="s">
        <v>232</v>
      </c>
      <c r="Q5" s="5"/>
      <c r="R5" s="5"/>
      <c r="S5" s="5"/>
      <c r="T5" s="347">
        <f>I5</f>
        <v>50000000</v>
      </c>
      <c r="U5" s="347">
        <f t="shared" ref="U5:V5" si="0">J5</f>
        <v>9500000</v>
      </c>
      <c r="V5" s="347">
        <f t="shared" si="0"/>
        <v>59500000</v>
      </c>
      <c r="W5" s="1" t="s">
        <v>238</v>
      </c>
      <c r="X5" s="6">
        <f>V5</f>
        <v>59500000</v>
      </c>
      <c r="Z5" s="6">
        <f>T5</f>
        <v>50000000</v>
      </c>
    </row>
    <row r="6" spans="2:27" x14ac:dyDescent="0.25">
      <c r="B6" s="1" t="s">
        <v>10</v>
      </c>
      <c r="D6" s="327">
        <f>D5+1</f>
        <v>23</v>
      </c>
      <c r="E6" s="328">
        <v>43889</v>
      </c>
      <c r="F6" s="1" t="s">
        <v>12</v>
      </c>
      <c r="G6" s="1" t="s">
        <v>13</v>
      </c>
      <c r="H6" s="1">
        <v>0</v>
      </c>
      <c r="I6" s="4">
        <f>I5</f>
        <v>50000000</v>
      </c>
      <c r="J6" s="4">
        <f t="shared" ref="J6:J16" si="1">I6*0.19</f>
        <v>9500000</v>
      </c>
      <c r="K6" s="4">
        <f t="shared" ref="K6:K16" si="2">H6+I6+J6</f>
        <v>59500000</v>
      </c>
      <c r="L6" s="5"/>
      <c r="M6" s="5" t="s">
        <v>233</v>
      </c>
      <c r="N6" s="45">
        <f>'Libros 2019'!I16</f>
        <v>40000000</v>
      </c>
      <c r="O6" s="45">
        <f>'Libros 2019'!J16</f>
        <v>7600000</v>
      </c>
      <c r="P6" s="45">
        <f>'Libros 2019'!K16</f>
        <v>47600000</v>
      </c>
      <c r="Q6" s="5"/>
      <c r="R6" s="5"/>
      <c r="S6" s="5"/>
      <c r="T6" s="347">
        <f t="shared" ref="T6:T16" si="3">I6</f>
        <v>50000000</v>
      </c>
      <c r="U6" s="347">
        <f t="shared" ref="U6:U16" si="4">J6</f>
        <v>9500000</v>
      </c>
      <c r="V6" s="347">
        <f t="shared" ref="V6:V16" si="5">K6</f>
        <v>59500000</v>
      </c>
      <c r="W6" s="1" t="s">
        <v>238</v>
      </c>
      <c r="X6" s="6">
        <f t="shared" ref="X6:X14" si="6">V6</f>
        <v>59500000</v>
      </c>
      <c r="Z6" s="6">
        <f t="shared" ref="Z6:Z14" si="7">T6</f>
        <v>50000000</v>
      </c>
    </row>
    <row r="7" spans="2:27" ht="14.4" thickBot="1" x14ac:dyDescent="0.3">
      <c r="B7" s="1" t="s">
        <v>10</v>
      </c>
      <c r="D7" s="327">
        <f t="shared" ref="D7:D16" si="8">D6+1</f>
        <v>24</v>
      </c>
      <c r="E7" s="328">
        <v>43921</v>
      </c>
      <c r="F7" s="1" t="s">
        <v>12</v>
      </c>
      <c r="G7" s="1" t="s">
        <v>13</v>
      </c>
      <c r="H7" s="1">
        <v>0</v>
      </c>
      <c r="I7" s="4">
        <f t="shared" ref="I7:I16" si="9">I6</f>
        <v>50000000</v>
      </c>
      <c r="J7" s="4">
        <f t="shared" si="1"/>
        <v>9500000</v>
      </c>
      <c r="K7" s="4">
        <f t="shared" si="2"/>
        <v>59500000</v>
      </c>
      <c r="L7" s="5"/>
      <c r="M7" s="5" t="s">
        <v>234</v>
      </c>
      <c r="N7" s="45">
        <f>I15+I16</f>
        <v>100000000</v>
      </c>
      <c r="O7" s="45">
        <f>N7*0.19</f>
        <v>19000000</v>
      </c>
      <c r="P7" s="45">
        <f>N7+O7</f>
        <v>119000000</v>
      </c>
      <c r="Q7" s="45"/>
      <c r="R7" s="45"/>
      <c r="S7" s="5"/>
      <c r="T7" s="347">
        <f t="shared" si="3"/>
        <v>50000000</v>
      </c>
      <c r="U7" s="347">
        <f t="shared" si="4"/>
        <v>9500000</v>
      </c>
      <c r="V7" s="347">
        <f t="shared" si="5"/>
        <v>59500000</v>
      </c>
      <c r="W7" s="1" t="s">
        <v>238</v>
      </c>
      <c r="X7" s="6">
        <f t="shared" si="6"/>
        <v>59500000</v>
      </c>
      <c r="Z7" s="6">
        <f t="shared" si="7"/>
        <v>50000000</v>
      </c>
    </row>
    <row r="8" spans="2:27" ht="14.4" thickBot="1" x14ac:dyDescent="0.3">
      <c r="B8" s="1" t="s">
        <v>10</v>
      </c>
      <c r="D8" s="327">
        <f t="shared" si="8"/>
        <v>25</v>
      </c>
      <c r="E8" s="328">
        <v>43951</v>
      </c>
      <c r="F8" s="1" t="s">
        <v>12</v>
      </c>
      <c r="G8" s="1" t="s">
        <v>13</v>
      </c>
      <c r="H8" s="1">
        <v>0</v>
      </c>
      <c r="I8" s="4">
        <f t="shared" si="9"/>
        <v>50000000</v>
      </c>
      <c r="J8" s="4">
        <f t="shared" si="1"/>
        <v>9500000</v>
      </c>
      <c r="K8" s="4">
        <f t="shared" si="2"/>
        <v>59500000</v>
      </c>
      <c r="L8" s="5"/>
      <c r="M8" s="329" t="s">
        <v>232</v>
      </c>
      <c r="N8" s="348">
        <f>SUM(N6:N7)</f>
        <v>140000000</v>
      </c>
      <c r="O8" s="348">
        <f t="shared" ref="O8:P8" si="10">SUM(O6:O7)</f>
        <v>26600000</v>
      </c>
      <c r="P8" s="455">
        <f t="shared" si="10"/>
        <v>166600000</v>
      </c>
      <c r="Q8" s="45"/>
      <c r="R8" s="45"/>
      <c r="S8" s="5"/>
      <c r="T8" s="347">
        <f t="shared" si="3"/>
        <v>50000000</v>
      </c>
      <c r="U8" s="347">
        <f t="shared" si="4"/>
        <v>9500000</v>
      </c>
      <c r="V8" s="347">
        <f t="shared" si="5"/>
        <v>59500000</v>
      </c>
      <c r="W8" s="1" t="s">
        <v>238</v>
      </c>
      <c r="X8" s="6">
        <f t="shared" si="6"/>
        <v>59500000</v>
      </c>
      <c r="Z8" s="6">
        <f t="shared" si="7"/>
        <v>50000000</v>
      </c>
    </row>
    <row r="9" spans="2:27" x14ac:dyDescent="0.25">
      <c r="B9" s="1" t="s">
        <v>10</v>
      </c>
      <c r="D9" s="327">
        <f t="shared" si="8"/>
        <v>26</v>
      </c>
      <c r="E9" s="328">
        <v>43982</v>
      </c>
      <c r="F9" s="1" t="s">
        <v>12</v>
      </c>
      <c r="G9" s="1" t="s">
        <v>13</v>
      </c>
      <c r="H9" s="1">
        <v>0</v>
      </c>
      <c r="I9" s="4">
        <f t="shared" si="9"/>
        <v>50000000</v>
      </c>
      <c r="J9" s="4">
        <f t="shared" si="1"/>
        <v>9500000</v>
      </c>
      <c r="K9" s="4">
        <f t="shared" si="2"/>
        <v>59500000</v>
      </c>
      <c r="L9" s="5"/>
      <c r="M9" s="5"/>
      <c r="N9" s="349"/>
      <c r="O9" s="349" t="s">
        <v>269</v>
      </c>
      <c r="P9" s="349">
        <f>'BCE 2020'!F8</f>
        <v>166600000</v>
      </c>
      <c r="Q9" s="349"/>
      <c r="R9" s="349"/>
      <c r="S9" s="5"/>
      <c r="T9" s="347">
        <f t="shared" si="3"/>
        <v>50000000</v>
      </c>
      <c r="U9" s="347">
        <f t="shared" si="4"/>
        <v>9500000</v>
      </c>
      <c r="V9" s="347">
        <f t="shared" si="5"/>
        <v>59500000</v>
      </c>
      <c r="W9" s="1" t="s">
        <v>238</v>
      </c>
      <c r="X9" s="6">
        <f t="shared" si="6"/>
        <v>59500000</v>
      </c>
      <c r="Z9" s="6">
        <f t="shared" si="7"/>
        <v>50000000</v>
      </c>
    </row>
    <row r="10" spans="2:27" x14ac:dyDescent="0.25">
      <c r="B10" s="1" t="s">
        <v>10</v>
      </c>
      <c r="D10" s="327">
        <f t="shared" si="8"/>
        <v>27</v>
      </c>
      <c r="E10" s="328">
        <v>44012</v>
      </c>
      <c r="F10" s="1" t="s">
        <v>12</v>
      </c>
      <c r="G10" s="1" t="s">
        <v>13</v>
      </c>
      <c r="H10" s="1">
        <v>0</v>
      </c>
      <c r="I10" s="4">
        <f t="shared" si="9"/>
        <v>50000000</v>
      </c>
      <c r="J10" s="4">
        <f t="shared" si="1"/>
        <v>9500000</v>
      </c>
      <c r="K10" s="4">
        <f t="shared" si="2"/>
        <v>59500000</v>
      </c>
      <c r="L10" s="5"/>
      <c r="M10" s="5"/>
      <c r="N10" s="5"/>
      <c r="O10" s="5"/>
      <c r="P10" s="5"/>
      <c r="Q10" s="5"/>
      <c r="R10" s="5"/>
      <c r="S10" s="5"/>
      <c r="T10" s="347">
        <f t="shared" si="3"/>
        <v>50000000</v>
      </c>
      <c r="U10" s="347">
        <f t="shared" si="4"/>
        <v>9500000</v>
      </c>
      <c r="V10" s="347">
        <f t="shared" si="5"/>
        <v>59500000</v>
      </c>
      <c r="W10" s="1" t="s">
        <v>238</v>
      </c>
      <c r="X10" s="6">
        <f t="shared" si="6"/>
        <v>59500000</v>
      </c>
      <c r="Z10" s="6">
        <f t="shared" si="7"/>
        <v>50000000</v>
      </c>
    </row>
    <row r="11" spans="2:27" x14ac:dyDescent="0.25">
      <c r="B11" s="1" t="s">
        <v>10</v>
      </c>
      <c r="D11" s="327">
        <f t="shared" si="8"/>
        <v>28</v>
      </c>
      <c r="E11" s="328">
        <v>44043</v>
      </c>
      <c r="F11" s="1" t="s">
        <v>12</v>
      </c>
      <c r="G11" s="1" t="s">
        <v>13</v>
      </c>
      <c r="H11" s="1">
        <v>0</v>
      </c>
      <c r="I11" s="4">
        <f t="shared" si="9"/>
        <v>50000000</v>
      </c>
      <c r="J11" s="4">
        <f t="shared" si="1"/>
        <v>9500000</v>
      </c>
      <c r="K11" s="4">
        <f t="shared" si="2"/>
        <v>59500000</v>
      </c>
      <c r="L11" s="5"/>
      <c r="M11" s="350" t="s">
        <v>194</v>
      </c>
      <c r="N11" s="350"/>
      <c r="O11" s="350" t="s">
        <v>235</v>
      </c>
      <c r="P11" s="350" t="s">
        <v>236</v>
      </c>
      <c r="Q11" s="5"/>
      <c r="R11" s="5"/>
      <c r="S11" s="5"/>
      <c r="T11" s="347">
        <f t="shared" si="3"/>
        <v>50000000</v>
      </c>
      <c r="U11" s="347">
        <f t="shared" si="4"/>
        <v>9500000</v>
      </c>
      <c r="V11" s="347">
        <f t="shared" si="5"/>
        <v>59500000</v>
      </c>
      <c r="W11" s="1" t="s">
        <v>238</v>
      </c>
      <c r="X11" s="6">
        <f t="shared" si="6"/>
        <v>59500000</v>
      </c>
      <c r="Z11" s="6">
        <f t="shared" si="7"/>
        <v>50000000</v>
      </c>
    </row>
    <row r="12" spans="2:27" x14ac:dyDescent="0.25">
      <c r="B12" s="1" t="s">
        <v>10</v>
      </c>
      <c r="D12" s="327">
        <f t="shared" si="8"/>
        <v>29</v>
      </c>
      <c r="E12" s="328">
        <v>44074</v>
      </c>
      <c r="F12" s="1" t="s">
        <v>12</v>
      </c>
      <c r="G12" s="1" t="s">
        <v>13</v>
      </c>
      <c r="H12" s="1">
        <v>0</v>
      </c>
      <c r="I12" s="4">
        <f t="shared" si="9"/>
        <v>50000000</v>
      </c>
      <c r="J12" s="4">
        <f t="shared" si="1"/>
        <v>9500000</v>
      </c>
      <c r="K12" s="4">
        <f t="shared" si="2"/>
        <v>59500000</v>
      </c>
      <c r="L12" s="45"/>
      <c r="M12" s="5" t="s">
        <v>237</v>
      </c>
      <c r="N12" s="350"/>
      <c r="O12" s="351">
        <f>I15+I16</f>
        <v>100000000</v>
      </c>
      <c r="P12" s="51" t="s">
        <v>268</v>
      </c>
      <c r="Q12" s="5"/>
      <c r="R12" s="5"/>
      <c r="S12" s="5"/>
      <c r="T12" s="347">
        <f t="shared" si="3"/>
        <v>50000000</v>
      </c>
      <c r="U12" s="347">
        <f t="shared" si="4"/>
        <v>9500000</v>
      </c>
      <c r="V12" s="347">
        <f t="shared" si="5"/>
        <v>59500000</v>
      </c>
      <c r="W12" s="1" t="s">
        <v>238</v>
      </c>
      <c r="X12" s="6">
        <f t="shared" si="6"/>
        <v>59500000</v>
      </c>
      <c r="Z12" s="6">
        <f t="shared" si="7"/>
        <v>50000000</v>
      </c>
    </row>
    <row r="13" spans="2:27" x14ac:dyDescent="0.25">
      <c r="B13" s="1" t="s">
        <v>10</v>
      </c>
      <c r="D13" s="327">
        <f t="shared" si="8"/>
        <v>30</v>
      </c>
      <c r="E13" s="328">
        <v>44104</v>
      </c>
      <c r="F13" s="1" t="s">
        <v>12</v>
      </c>
      <c r="G13" s="1" t="s">
        <v>13</v>
      </c>
      <c r="H13" s="1">
        <v>0</v>
      </c>
      <c r="I13" s="4">
        <f t="shared" si="9"/>
        <v>50000000</v>
      </c>
      <c r="J13" s="4">
        <f t="shared" si="1"/>
        <v>9500000</v>
      </c>
      <c r="K13" s="4">
        <f t="shared" si="2"/>
        <v>59500000</v>
      </c>
      <c r="L13" s="45"/>
      <c r="M13" s="5"/>
      <c r="N13" s="51"/>
      <c r="O13" s="51"/>
      <c r="P13" s="351"/>
      <c r="Q13" s="5"/>
      <c r="R13" s="5"/>
      <c r="S13" s="5"/>
      <c r="T13" s="347">
        <f t="shared" si="3"/>
        <v>50000000</v>
      </c>
      <c r="U13" s="347">
        <f t="shared" si="4"/>
        <v>9500000</v>
      </c>
      <c r="V13" s="347">
        <f t="shared" si="5"/>
        <v>59500000</v>
      </c>
      <c r="W13" s="1" t="s">
        <v>238</v>
      </c>
      <c r="X13" s="6">
        <f t="shared" si="6"/>
        <v>59500000</v>
      </c>
      <c r="Y13" s="6"/>
      <c r="Z13" s="6">
        <f t="shared" si="7"/>
        <v>50000000</v>
      </c>
      <c r="AA13" s="6"/>
    </row>
    <row r="14" spans="2:27" x14ac:dyDescent="0.25">
      <c r="B14" s="1" t="s">
        <v>10</v>
      </c>
      <c r="D14" s="327">
        <f t="shared" si="8"/>
        <v>31</v>
      </c>
      <c r="E14" s="328">
        <v>44135</v>
      </c>
      <c r="F14" s="1" t="s">
        <v>12</v>
      </c>
      <c r="G14" s="1" t="s">
        <v>13</v>
      </c>
      <c r="H14" s="1">
        <v>0</v>
      </c>
      <c r="I14" s="4">
        <f t="shared" si="9"/>
        <v>50000000</v>
      </c>
      <c r="J14" s="4">
        <f t="shared" si="1"/>
        <v>9500000</v>
      </c>
      <c r="K14" s="4">
        <f t="shared" si="2"/>
        <v>59500000</v>
      </c>
      <c r="L14" s="45">
        <f>SUM(K5:K14)</f>
        <v>595000000</v>
      </c>
      <c r="M14" s="5"/>
      <c r="N14" s="5"/>
      <c r="O14" s="5"/>
      <c r="P14" s="45"/>
      <c r="Q14" s="45"/>
      <c r="R14" s="5"/>
      <c r="S14" s="5"/>
      <c r="T14" s="347">
        <f t="shared" si="3"/>
        <v>50000000</v>
      </c>
      <c r="U14" s="347">
        <f t="shared" si="4"/>
        <v>9500000</v>
      </c>
      <c r="V14" s="347">
        <f t="shared" si="5"/>
        <v>59500000</v>
      </c>
      <c r="W14" s="1" t="s">
        <v>238</v>
      </c>
      <c r="X14" s="6">
        <f t="shared" si="6"/>
        <v>59500000</v>
      </c>
      <c r="Y14" s="6"/>
      <c r="Z14" s="6">
        <f t="shared" si="7"/>
        <v>50000000</v>
      </c>
      <c r="AA14" s="6"/>
    </row>
    <row r="15" spans="2:27" x14ac:dyDescent="0.25">
      <c r="B15" s="1" t="s">
        <v>10</v>
      </c>
      <c r="D15" s="327">
        <f t="shared" si="8"/>
        <v>32</v>
      </c>
      <c r="E15" s="328">
        <v>44165</v>
      </c>
      <c r="F15" s="1" t="s">
        <v>12</v>
      </c>
      <c r="G15" s="1" t="s">
        <v>13</v>
      </c>
      <c r="H15" s="1">
        <v>0</v>
      </c>
      <c r="I15" s="4">
        <f t="shared" si="9"/>
        <v>50000000</v>
      </c>
      <c r="J15" s="4">
        <f>I15*0.19</f>
        <v>9500000</v>
      </c>
      <c r="K15" s="4">
        <f t="shared" si="2"/>
        <v>59500000</v>
      </c>
      <c r="L15" s="45"/>
      <c r="M15" s="5"/>
      <c r="N15" s="5"/>
      <c r="O15" s="5"/>
      <c r="P15" s="45"/>
      <c r="Q15" s="351"/>
      <c r="R15" s="51"/>
      <c r="S15" s="5"/>
      <c r="T15" s="347">
        <f t="shared" si="3"/>
        <v>50000000</v>
      </c>
      <c r="U15" s="347">
        <f t="shared" si="4"/>
        <v>9500000</v>
      </c>
      <c r="V15" s="347">
        <f t="shared" si="5"/>
        <v>59500000</v>
      </c>
      <c r="W15" s="1" t="s">
        <v>270</v>
      </c>
      <c r="X15" s="6"/>
      <c r="Y15" s="6">
        <f>V15</f>
        <v>59500000</v>
      </c>
      <c r="Z15" s="6"/>
      <c r="AA15" s="6">
        <f>T15</f>
        <v>50000000</v>
      </c>
    </row>
    <row r="16" spans="2:27" x14ac:dyDescent="0.25">
      <c r="B16" s="1" t="s">
        <v>10</v>
      </c>
      <c r="D16" s="327">
        <f t="shared" si="8"/>
        <v>33</v>
      </c>
      <c r="E16" s="328">
        <v>44196</v>
      </c>
      <c r="F16" s="1" t="s">
        <v>12</v>
      </c>
      <c r="G16" s="1" t="s">
        <v>13</v>
      </c>
      <c r="H16" s="1">
        <v>0</v>
      </c>
      <c r="I16" s="4">
        <f t="shared" si="9"/>
        <v>50000000</v>
      </c>
      <c r="J16" s="4">
        <f t="shared" si="1"/>
        <v>9500000</v>
      </c>
      <c r="K16" s="4">
        <f t="shared" si="2"/>
        <v>59500000</v>
      </c>
      <c r="L16" s="45">
        <f>K16+K15</f>
        <v>119000000</v>
      </c>
      <c r="M16" s="5"/>
      <c r="N16" s="45"/>
      <c r="O16" s="5"/>
      <c r="P16" s="45"/>
      <c r="Q16" s="5"/>
      <c r="R16" s="5"/>
      <c r="S16" s="5"/>
      <c r="T16" s="347">
        <f t="shared" si="3"/>
        <v>50000000</v>
      </c>
      <c r="U16" s="347">
        <f t="shared" si="4"/>
        <v>9500000</v>
      </c>
      <c r="V16" s="347">
        <f t="shared" si="5"/>
        <v>59500000</v>
      </c>
      <c r="W16" s="1" t="s">
        <v>270</v>
      </c>
      <c r="Y16" s="6">
        <f>V16</f>
        <v>59500000</v>
      </c>
      <c r="AA16" s="6">
        <f>T16</f>
        <v>50000000</v>
      </c>
    </row>
    <row r="17" spans="2:28" ht="14.4" thickBot="1" x14ac:dyDescent="0.3">
      <c r="L17" s="5"/>
      <c r="M17" s="5"/>
      <c r="N17" s="45"/>
      <c r="O17" s="5"/>
      <c r="P17" s="5"/>
      <c r="Q17" s="5"/>
      <c r="R17" s="5"/>
      <c r="S17" s="5"/>
      <c r="T17" s="341"/>
      <c r="U17" s="341"/>
      <c r="V17" s="341"/>
    </row>
    <row r="18" spans="2:28" ht="14.4" thickBot="1" x14ac:dyDescent="0.3">
      <c r="B18" s="329"/>
      <c r="C18" s="324"/>
      <c r="D18" s="323"/>
      <c r="E18" s="324"/>
      <c r="F18" s="324"/>
      <c r="G18" s="324" t="s">
        <v>14</v>
      </c>
      <c r="H18" s="325">
        <f t="shared" ref="H18:J18" si="11">SUM(H5:H17)</f>
        <v>0</v>
      </c>
      <c r="I18" s="325">
        <f t="shared" si="11"/>
        <v>600000000</v>
      </c>
      <c r="J18" s="325">
        <f t="shared" si="11"/>
        <v>114000000</v>
      </c>
      <c r="K18" s="325">
        <f>SUM(K5:K17)</f>
        <v>714000000</v>
      </c>
      <c r="L18" s="5"/>
      <c r="M18" s="5"/>
      <c r="N18" s="5"/>
      <c r="O18" s="5"/>
      <c r="P18" s="5"/>
      <c r="Q18" s="5"/>
      <c r="R18" s="5"/>
      <c r="S18" s="5"/>
      <c r="T18" s="352">
        <f>SUM(T5:T17)</f>
        <v>600000000</v>
      </c>
      <c r="U18" s="352">
        <f t="shared" ref="U18:AA18" si="12">SUM(U5:U17)</f>
        <v>114000000</v>
      </c>
      <c r="V18" s="352">
        <f t="shared" si="12"/>
        <v>714000000</v>
      </c>
      <c r="W18" s="352">
        <f t="shared" si="12"/>
        <v>0</v>
      </c>
      <c r="X18" s="352">
        <f t="shared" si="12"/>
        <v>595000000</v>
      </c>
      <c r="Y18" s="352">
        <f t="shared" si="12"/>
        <v>119000000</v>
      </c>
      <c r="Z18" s="352">
        <f t="shared" si="12"/>
        <v>500000000</v>
      </c>
      <c r="AA18" s="352">
        <f t="shared" si="12"/>
        <v>100000000</v>
      </c>
    </row>
    <row r="19" spans="2:28" x14ac:dyDescent="0.25">
      <c r="I19" s="608">
        <f>I18-N7</f>
        <v>500000000</v>
      </c>
      <c r="L19" s="5"/>
      <c r="M19" s="5"/>
      <c r="N19" s="5"/>
      <c r="O19" s="5"/>
      <c r="P19" s="5"/>
      <c r="Q19" s="5"/>
      <c r="R19" s="5"/>
      <c r="S19" s="5"/>
      <c r="T19" s="5"/>
      <c r="Y19" s="6">
        <f>P7</f>
        <v>119000000</v>
      </c>
    </row>
    <row r="20" spans="2:28" x14ac:dyDescent="0.25">
      <c r="B20" s="1" t="s">
        <v>953</v>
      </c>
      <c r="F20" s="1" t="s">
        <v>164</v>
      </c>
      <c r="G20" s="6">
        <f>SUM(I5:I15)</f>
        <v>550000000</v>
      </c>
      <c r="H20" s="330">
        <v>1.25E-3</v>
      </c>
      <c r="I20" s="4">
        <f>H20*G20</f>
        <v>687500</v>
      </c>
      <c r="L20" s="5"/>
      <c r="M20" s="5"/>
      <c r="N20" s="5"/>
      <c r="O20" s="5"/>
      <c r="P20" s="5"/>
      <c r="Q20" s="5"/>
      <c r="R20" s="5"/>
      <c r="S20" s="5"/>
      <c r="T20" s="5"/>
    </row>
    <row r="21" spans="2:28" ht="14.4" thickBot="1" x14ac:dyDescent="0.3">
      <c r="I21" s="4" t="s">
        <v>82</v>
      </c>
      <c r="L21" s="51" t="s">
        <v>240</v>
      </c>
      <c r="M21" s="5"/>
      <c r="N21" s="5"/>
      <c r="O21" s="51" t="s">
        <v>241</v>
      </c>
      <c r="P21" s="5"/>
      <c r="Q21" s="5"/>
      <c r="R21" s="5"/>
      <c r="S21" s="5"/>
      <c r="T21" s="340" t="str">
        <f>B22</f>
        <v>LIBRO DE COMPRAS</v>
      </c>
      <c r="U21" s="341"/>
      <c r="V21" s="341"/>
    </row>
    <row r="22" spans="2:28" ht="14.4" thickBot="1" x14ac:dyDescent="0.3">
      <c r="B22" s="3" t="s">
        <v>252</v>
      </c>
      <c r="C22" s="3"/>
      <c r="D22" s="319"/>
      <c r="E22" s="2"/>
      <c r="F22" s="2"/>
      <c r="G22" s="2"/>
      <c r="H22" s="2"/>
      <c r="I22" s="320"/>
      <c r="J22" s="320"/>
      <c r="K22" s="320"/>
      <c r="L22" s="814" t="s">
        <v>238</v>
      </c>
      <c r="M22" s="353" t="s">
        <v>239</v>
      </c>
      <c r="N22" s="354"/>
      <c r="O22" s="814" t="s">
        <v>238</v>
      </c>
      <c r="P22" s="353" t="s">
        <v>239</v>
      </c>
      <c r="Q22" s="354"/>
      <c r="R22" s="5"/>
      <c r="S22" s="5"/>
      <c r="T22" s="342"/>
      <c r="U22" s="342"/>
      <c r="V22" s="342"/>
      <c r="W22" s="343"/>
      <c r="X22" s="343" t="s">
        <v>244</v>
      </c>
      <c r="Y22" s="343"/>
      <c r="Z22" s="343" t="s">
        <v>245</v>
      </c>
      <c r="AA22" s="343"/>
      <c r="AB22" s="343"/>
    </row>
    <row r="23" spans="2:28" ht="14.4" thickBot="1" x14ac:dyDescent="0.3">
      <c r="B23" s="321" t="s">
        <v>1</v>
      </c>
      <c r="C23" s="322" t="s">
        <v>11</v>
      </c>
      <c r="D23" s="323" t="s">
        <v>2</v>
      </c>
      <c r="E23" s="324" t="s">
        <v>3</v>
      </c>
      <c r="F23" s="324" t="s">
        <v>5</v>
      </c>
      <c r="G23" s="324" t="s">
        <v>4</v>
      </c>
      <c r="H23" s="324" t="s">
        <v>6</v>
      </c>
      <c r="I23" s="325" t="s">
        <v>7</v>
      </c>
      <c r="J23" s="325" t="s">
        <v>8</v>
      </c>
      <c r="K23" s="325" t="s">
        <v>9</v>
      </c>
      <c r="L23" s="815">
        <v>0.9</v>
      </c>
      <c r="M23" s="355">
        <v>0.1</v>
      </c>
      <c r="N23" s="356">
        <v>1</v>
      </c>
      <c r="O23" s="815">
        <f>L23</f>
        <v>0.9</v>
      </c>
      <c r="P23" s="355">
        <f>M23</f>
        <v>0.1</v>
      </c>
      <c r="Q23" s="356">
        <v>1</v>
      </c>
      <c r="R23" s="5"/>
      <c r="S23" s="5"/>
      <c r="T23" s="344" t="s">
        <v>7</v>
      </c>
      <c r="U23" s="344" t="s">
        <v>8</v>
      </c>
      <c r="V23" s="344" t="s">
        <v>9</v>
      </c>
      <c r="W23" s="345" t="s">
        <v>246</v>
      </c>
      <c r="X23" s="345" t="s">
        <v>247</v>
      </c>
      <c r="Y23" s="345" t="s">
        <v>248</v>
      </c>
      <c r="Z23" s="345" t="s">
        <v>247</v>
      </c>
      <c r="AA23" s="345" t="s">
        <v>248</v>
      </c>
      <c r="AB23" s="345" t="s">
        <v>249</v>
      </c>
    </row>
    <row r="24" spans="2:28" x14ac:dyDescent="0.25">
      <c r="B24" s="1" t="s">
        <v>10</v>
      </c>
      <c r="C24" s="1" t="s">
        <v>17</v>
      </c>
      <c r="D24" s="327">
        <v>1300</v>
      </c>
      <c r="E24" s="328">
        <v>43861</v>
      </c>
      <c r="F24" s="1" t="s">
        <v>18</v>
      </c>
      <c r="G24" s="1" t="s">
        <v>23</v>
      </c>
      <c r="H24" s="1">
        <v>0</v>
      </c>
      <c r="I24" s="4">
        <v>40000000</v>
      </c>
      <c r="J24" s="4">
        <f>I24*0.19</f>
        <v>7600000</v>
      </c>
      <c r="K24" s="4">
        <f>H24+I24+J24</f>
        <v>47600000</v>
      </c>
      <c r="L24" s="357">
        <f>K24*L23</f>
        <v>42840000</v>
      </c>
      <c r="M24" s="358">
        <f>K24*M23</f>
        <v>4760000</v>
      </c>
      <c r="N24" s="359">
        <f>L24+M24</f>
        <v>47600000</v>
      </c>
      <c r="O24" s="357">
        <f>I24*O23</f>
        <v>36000000</v>
      </c>
      <c r="P24" s="358">
        <f>I24*P23</f>
        <v>4000000</v>
      </c>
      <c r="Q24" s="359">
        <f>O24+P24</f>
        <v>40000000</v>
      </c>
      <c r="R24" s="5"/>
      <c r="S24" s="5"/>
      <c r="T24" s="347">
        <f>I24</f>
        <v>40000000</v>
      </c>
      <c r="U24" s="347">
        <f t="shared" ref="U24:V24" si="13">J24</f>
        <v>7600000</v>
      </c>
      <c r="V24" s="347">
        <f t="shared" si="13"/>
        <v>47600000</v>
      </c>
      <c r="W24" s="1" t="s">
        <v>275</v>
      </c>
      <c r="X24" s="6">
        <f>L24</f>
        <v>42840000</v>
      </c>
      <c r="Y24" s="6">
        <f>M24</f>
        <v>4760000</v>
      </c>
      <c r="Z24" s="6">
        <f>O24</f>
        <v>36000000</v>
      </c>
      <c r="AA24" s="6">
        <f>P24</f>
        <v>4000000</v>
      </c>
      <c r="AB24" s="1" t="str">
        <f>C24</f>
        <v>Activo Fijo</v>
      </c>
    </row>
    <row r="25" spans="2:28" ht="14.4" thickBot="1" x14ac:dyDescent="0.3">
      <c r="B25" s="1" t="s">
        <v>10</v>
      </c>
      <c r="C25" s="1" t="s">
        <v>163</v>
      </c>
      <c r="D25" s="327">
        <f>D24+100</f>
        <v>1400</v>
      </c>
      <c r="E25" s="328">
        <v>43889</v>
      </c>
      <c r="F25" s="1" t="s">
        <v>19</v>
      </c>
      <c r="G25" s="1" t="s">
        <v>24</v>
      </c>
      <c r="H25" s="1">
        <v>0</v>
      </c>
      <c r="I25" s="4">
        <v>30000000</v>
      </c>
      <c r="J25" s="4">
        <f t="shared" ref="J25:J35" si="14">I25*0.19</f>
        <v>5700000</v>
      </c>
      <c r="K25" s="4">
        <f t="shared" ref="K25:K35" si="15">H25+I25+J25</f>
        <v>35700000</v>
      </c>
      <c r="L25" s="360">
        <f>K25*L23</f>
        <v>32130000</v>
      </c>
      <c r="M25" s="361">
        <f>K25*M23</f>
        <v>3570000</v>
      </c>
      <c r="N25" s="359">
        <f>L25+M25</f>
        <v>35700000</v>
      </c>
      <c r="O25" s="360">
        <f>I25*O23</f>
        <v>27000000</v>
      </c>
      <c r="P25" s="361">
        <f>I25*P23</f>
        <v>3000000</v>
      </c>
      <c r="Q25" s="362">
        <f>O25+P25</f>
        <v>30000000</v>
      </c>
      <c r="R25" s="5"/>
      <c r="S25" s="5"/>
      <c r="T25" s="347">
        <f t="shared" ref="T25:T36" si="16">I25</f>
        <v>30000000</v>
      </c>
      <c r="U25" s="347">
        <f t="shared" ref="U25:U36" si="17">J25</f>
        <v>5700000</v>
      </c>
      <c r="V25" s="347">
        <f t="shared" ref="V25:V36" si="18">K25</f>
        <v>35700000</v>
      </c>
      <c r="W25" s="1" t="s">
        <v>275</v>
      </c>
      <c r="X25" s="6">
        <f>L25</f>
        <v>32130000</v>
      </c>
      <c r="Y25" s="6">
        <f>M25</f>
        <v>3570000</v>
      </c>
      <c r="Z25" s="6">
        <f>O25</f>
        <v>27000000</v>
      </c>
      <c r="AA25" s="6">
        <f>P25</f>
        <v>3000000</v>
      </c>
      <c r="AB25" s="1" t="str">
        <f t="shared" ref="AB25:AB35" si="19">C25</f>
        <v>Existencias</v>
      </c>
    </row>
    <row r="26" spans="2:28" ht="14.4" thickBot="1" x14ac:dyDescent="0.3">
      <c r="B26" s="1" t="s">
        <v>10</v>
      </c>
      <c r="C26" s="1" t="s">
        <v>16</v>
      </c>
      <c r="D26" s="327">
        <f t="shared" ref="D26:D35" si="20">D25+100</f>
        <v>1500</v>
      </c>
      <c r="E26" s="328">
        <v>43921</v>
      </c>
      <c r="F26" s="1" t="s">
        <v>19</v>
      </c>
      <c r="G26" s="1" t="s">
        <v>24</v>
      </c>
      <c r="H26" s="1">
        <v>0</v>
      </c>
      <c r="I26" s="4">
        <v>5000000</v>
      </c>
      <c r="J26" s="4">
        <f t="shared" si="14"/>
        <v>950000</v>
      </c>
      <c r="K26" s="4">
        <f t="shared" si="15"/>
        <v>5950000</v>
      </c>
      <c r="L26" s="363">
        <f>SUM(L24:L25)</f>
        <v>74970000</v>
      </c>
      <c r="M26" s="364">
        <f t="shared" ref="M26:N26" si="21">SUM(M24:M25)</f>
        <v>8330000</v>
      </c>
      <c r="N26" s="365">
        <f t="shared" si="21"/>
        <v>83300000</v>
      </c>
      <c r="O26" s="363">
        <f>SUM(O24:O25)</f>
        <v>63000000</v>
      </c>
      <c r="P26" s="364">
        <f t="shared" ref="P26" si="22">SUM(P24:P25)</f>
        <v>7000000</v>
      </c>
      <c r="Q26" s="365">
        <f t="shared" ref="Q26" si="23">SUM(Q24:Q25)</f>
        <v>70000000</v>
      </c>
      <c r="R26" s="5"/>
      <c r="S26" s="5"/>
      <c r="T26" s="347">
        <f t="shared" si="16"/>
        <v>5000000</v>
      </c>
      <c r="U26" s="347">
        <f t="shared" si="17"/>
        <v>950000</v>
      </c>
      <c r="V26" s="347">
        <f t="shared" si="18"/>
        <v>5950000</v>
      </c>
      <c r="W26" s="1" t="s">
        <v>238</v>
      </c>
      <c r="X26" s="6">
        <f>K26</f>
        <v>5950000</v>
      </c>
      <c r="Z26" s="6">
        <f>I26</f>
        <v>5000000</v>
      </c>
      <c r="AB26" s="1" t="str">
        <f t="shared" si="19"/>
        <v>Gastos</v>
      </c>
    </row>
    <row r="27" spans="2:28" x14ac:dyDescent="0.25">
      <c r="B27" s="1" t="s">
        <v>10</v>
      </c>
      <c r="C27" s="1" t="s">
        <v>16</v>
      </c>
      <c r="D27" s="327">
        <f t="shared" si="20"/>
        <v>1600</v>
      </c>
      <c r="E27" s="328">
        <v>43951</v>
      </c>
      <c r="F27" s="1" t="s">
        <v>19</v>
      </c>
      <c r="G27" s="1" t="s">
        <v>24</v>
      </c>
      <c r="H27" s="1">
        <v>0</v>
      </c>
      <c r="I27" s="4">
        <f>I26</f>
        <v>5000000</v>
      </c>
      <c r="J27" s="4">
        <f t="shared" si="14"/>
        <v>950000</v>
      </c>
      <c r="K27" s="4">
        <f t="shared" si="15"/>
        <v>5950000</v>
      </c>
      <c r="L27" s="5"/>
      <c r="M27" s="45"/>
      <c r="N27" s="5"/>
      <c r="O27" s="5"/>
      <c r="P27" s="5"/>
      <c r="Q27" s="5"/>
      <c r="R27" s="5"/>
      <c r="S27" s="5"/>
      <c r="T27" s="347">
        <f t="shared" si="16"/>
        <v>5000000</v>
      </c>
      <c r="U27" s="347">
        <f t="shared" si="17"/>
        <v>950000</v>
      </c>
      <c r="V27" s="347">
        <f t="shared" si="18"/>
        <v>5950000</v>
      </c>
      <c r="W27" s="1" t="s">
        <v>238</v>
      </c>
      <c r="X27" s="6">
        <f t="shared" ref="X27:X32" si="24">K27</f>
        <v>5950000</v>
      </c>
      <c r="Z27" s="6">
        <f t="shared" ref="Z27:Z32" si="25">I27</f>
        <v>5000000</v>
      </c>
      <c r="AB27" s="1" t="str">
        <f t="shared" si="19"/>
        <v>Gastos</v>
      </c>
    </row>
    <row r="28" spans="2:28" x14ac:dyDescent="0.25">
      <c r="B28" s="1" t="s">
        <v>10</v>
      </c>
      <c r="C28" s="1" t="s">
        <v>16</v>
      </c>
      <c r="D28" s="327">
        <f t="shared" si="20"/>
        <v>1700</v>
      </c>
      <c r="E28" s="328">
        <v>43982</v>
      </c>
      <c r="F28" s="1" t="s">
        <v>19</v>
      </c>
      <c r="G28" s="1" t="s">
        <v>24</v>
      </c>
      <c r="H28" s="1">
        <v>0</v>
      </c>
      <c r="I28" s="4">
        <f t="shared" ref="I28:I35" si="26">I27</f>
        <v>5000000</v>
      </c>
      <c r="J28" s="4">
        <f t="shared" si="14"/>
        <v>950000</v>
      </c>
      <c r="K28" s="4">
        <f t="shared" si="15"/>
        <v>5950000</v>
      </c>
      <c r="L28" s="45"/>
      <c r="M28" s="45"/>
      <c r="N28" s="350"/>
      <c r="O28" s="51"/>
      <c r="P28" s="51"/>
      <c r="Q28" s="5"/>
      <c r="R28" s="5"/>
      <c r="S28" s="5"/>
      <c r="T28" s="347">
        <f t="shared" si="16"/>
        <v>5000000</v>
      </c>
      <c r="U28" s="347">
        <f t="shared" si="17"/>
        <v>950000</v>
      </c>
      <c r="V28" s="347">
        <f t="shared" si="18"/>
        <v>5950000</v>
      </c>
      <c r="W28" s="1" t="s">
        <v>238</v>
      </c>
      <c r="X28" s="6">
        <f t="shared" si="24"/>
        <v>5950000</v>
      </c>
      <c r="Z28" s="6">
        <f t="shared" si="25"/>
        <v>5000000</v>
      </c>
      <c r="AB28" s="1" t="str">
        <f t="shared" si="19"/>
        <v>Gastos</v>
      </c>
    </row>
    <row r="29" spans="2:28" x14ac:dyDescent="0.25">
      <c r="B29" s="1" t="s">
        <v>10</v>
      </c>
      <c r="C29" s="1" t="s">
        <v>16</v>
      </c>
      <c r="D29" s="327">
        <f t="shared" si="20"/>
        <v>1800</v>
      </c>
      <c r="E29" s="328">
        <v>44012</v>
      </c>
      <c r="F29" s="1" t="s">
        <v>19</v>
      </c>
      <c r="G29" s="1" t="s">
        <v>24</v>
      </c>
      <c r="H29" s="1">
        <v>0</v>
      </c>
      <c r="I29" s="4">
        <f t="shared" si="26"/>
        <v>5000000</v>
      </c>
      <c r="J29" s="4">
        <f t="shared" si="14"/>
        <v>950000</v>
      </c>
      <c r="K29" s="4">
        <f t="shared" si="15"/>
        <v>5950000</v>
      </c>
      <c r="L29" s="351" t="s">
        <v>940</v>
      </c>
      <c r="M29" s="45"/>
      <c r="N29" s="51"/>
      <c r="O29" s="351"/>
      <c r="P29" s="351"/>
      <c r="Q29" s="5"/>
      <c r="R29" s="5"/>
      <c r="S29" s="5"/>
      <c r="T29" s="347">
        <f t="shared" si="16"/>
        <v>5000000</v>
      </c>
      <c r="U29" s="347">
        <f t="shared" si="17"/>
        <v>950000</v>
      </c>
      <c r="V29" s="347">
        <f t="shared" si="18"/>
        <v>5950000</v>
      </c>
      <c r="W29" s="1" t="s">
        <v>238</v>
      </c>
      <c r="X29" s="6">
        <f t="shared" si="24"/>
        <v>5950000</v>
      </c>
      <c r="Z29" s="6">
        <f t="shared" si="25"/>
        <v>5000000</v>
      </c>
      <c r="AB29" s="1" t="str">
        <f t="shared" si="19"/>
        <v>Gastos</v>
      </c>
    </row>
    <row r="30" spans="2:28" ht="14.4" thickBot="1" x14ac:dyDescent="0.3">
      <c r="B30" s="1" t="s">
        <v>10</v>
      </c>
      <c r="C30" s="1" t="s">
        <v>16</v>
      </c>
      <c r="D30" s="327">
        <f t="shared" si="20"/>
        <v>1900</v>
      </c>
      <c r="E30" s="328">
        <v>44043</v>
      </c>
      <c r="F30" s="1" t="s">
        <v>19</v>
      </c>
      <c r="G30" s="1" t="s">
        <v>24</v>
      </c>
      <c r="H30" s="1">
        <v>0</v>
      </c>
      <c r="I30" s="4">
        <f t="shared" si="26"/>
        <v>5000000</v>
      </c>
      <c r="J30" s="4">
        <f t="shared" si="14"/>
        <v>950000</v>
      </c>
      <c r="K30" s="4">
        <f t="shared" si="15"/>
        <v>5950000</v>
      </c>
      <c r="L30" s="45">
        <f>SUM(K26:K32)</f>
        <v>41650000</v>
      </c>
      <c r="M30" s="350" t="s">
        <v>194</v>
      </c>
      <c r="N30" s="350"/>
      <c r="O30" s="350" t="s">
        <v>235</v>
      </c>
      <c r="P30" s="350" t="s">
        <v>236</v>
      </c>
      <c r="Q30" s="51"/>
      <c r="R30" s="5"/>
      <c r="S30" s="5"/>
      <c r="T30" s="347">
        <f t="shared" si="16"/>
        <v>5000000</v>
      </c>
      <c r="U30" s="347">
        <f t="shared" si="17"/>
        <v>950000</v>
      </c>
      <c r="V30" s="347">
        <f t="shared" si="18"/>
        <v>5950000</v>
      </c>
      <c r="W30" s="1" t="s">
        <v>238</v>
      </c>
      <c r="X30" s="6">
        <f t="shared" si="24"/>
        <v>5950000</v>
      </c>
      <c r="Z30" s="6">
        <f t="shared" si="25"/>
        <v>5000000</v>
      </c>
      <c r="AB30" s="1" t="str">
        <f t="shared" si="19"/>
        <v>Gastos</v>
      </c>
    </row>
    <row r="31" spans="2:28" ht="14.4" thickBot="1" x14ac:dyDescent="0.3">
      <c r="B31" s="1" t="s">
        <v>10</v>
      </c>
      <c r="C31" s="1" t="s">
        <v>16</v>
      </c>
      <c r="D31" s="327">
        <f t="shared" si="20"/>
        <v>2000</v>
      </c>
      <c r="E31" s="328">
        <v>44074</v>
      </c>
      <c r="F31" s="1" t="s">
        <v>19</v>
      </c>
      <c r="G31" s="1" t="s">
        <v>24</v>
      </c>
      <c r="H31" s="1">
        <v>0</v>
      </c>
      <c r="I31" s="4">
        <f t="shared" si="26"/>
        <v>5000000</v>
      </c>
      <c r="J31" s="4">
        <f t="shared" si="14"/>
        <v>950000</v>
      </c>
      <c r="K31" s="4">
        <f t="shared" si="15"/>
        <v>5950000</v>
      </c>
      <c r="L31" s="816">
        <f>L26+L30</f>
        <v>116620000</v>
      </c>
      <c r="M31" s="5" t="s">
        <v>271</v>
      </c>
      <c r="N31" s="350"/>
      <c r="O31" s="351">
        <f>O24</f>
        <v>36000000</v>
      </c>
      <c r="P31" s="51" t="s">
        <v>268</v>
      </c>
      <c r="Q31" s="45"/>
      <c r="R31" s="5"/>
      <c r="S31" s="5"/>
      <c r="T31" s="347">
        <f t="shared" si="16"/>
        <v>5000000</v>
      </c>
      <c r="U31" s="347">
        <f t="shared" si="17"/>
        <v>950000</v>
      </c>
      <c r="V31" s="347">
        <f t="shared" si="18"/>
        <v>5950000</v>
      </c>
      <c r="W31" s="1" t="s">
        <v>238</v>
      </c>
      <c r="X31" s="6">
        <f t="shared" si="24"/>
        <v>5950000</v>
      </c>
      <c r="Z31" s="6">
        <f t="shared" si="25"/>
        <v>5000000</v>
      </c>
      <c r="AB31" s="1" t="str">
        <f t="shared" si="19"/>
        <v>Gastos</v>
      </c>
    </row>
    <row r="32" spans="2:28" x14ac:dyDescent="0.25">
      <c r="B32" s="1" t="s">
        <v>10</v>
      </c>
      <c r="C32" s="1" t="s">
        <v>16</v>
      </c>
      <c r="D32" s="327">
        <f t="shared" si="20"/>
        <v>2100</v>
      </c>
      <c r="E32" s="328">
        <v>44104</v>
      </c>
      <c r="F32" s="1" t="s">
        <v>19</v>
      </c>
      <c r="G32" s="1" t="s">
        <v>24</v>
      </c>
      <c r="H32" s="1">
        <v>0</v>
      </c>
      <c r="I32" s="4">
        <f t="shared" si="26"/>
        <v>5000000</v>
      </c>
      <c r="J32" s="4">
        <f t="shared" si="14"/>
        <v>950000</v>
      </c>
      <c r="K32" s="4">
        <f t="shared" si="15"/>
        <v>5950000</v>
      </c>
      <c r="L32" s="5"/>
      <c r="M32" s="5" t="s">
        <v>274</v>
      </c>
      <c r="N32" s="350"/>
      <c r="O32" s="351">
        <f>O25</f>
        <v>27000000</v>
      </c>
      <c r="P32" s="51" t="str">
        <f>P31</f>
        <v>DEDUCIR</v>
      </c>
      <c r="Q32" s="45"/>
      <c r="R32" s="5"/>
      <c r="S32" s="5"/>
      <c r="T32" s="347">
        <f t="shared" si="16"/>
        <v>5000000</v>
      </c>
      <c r="U32" s="347">
        <f t="shared" si="17"/>
        <v>950000</v>
      </c>
      <c r="V32" s="347">
        <f t="shared" si="18"/>
        <v>5950000</v>
      </c>
      <c r="W32" s="1" t="s">
        <v>238</v>
      </c>
      <c r="X32" s="6">
        <f t="shared" si="24"/>
        <v>5950000</v>
      </c>
      <c r="Z32" s="6">
        <f t="shared" si="25"/>
        <v>5000000</v>
      </c>
      <c r="AB32" s="1" t="str">
        <f t="shared" si="19"/>
        <v>Gastos</v>
      </c>
    </row>
    <row r="33" spans="2:28" x14ac:dyDescent="0.25">
      <c r="B33" s="1" t="s">
        <v>10</v>
      </c>
      <c r="C33" s="1" t="s">
        <v>16</v>
      </c>
      <c r="D33" s="327">
        <f t="shared" si="20"/>
        <v>2200</v>
      </c>
      <c r="E33" s="328">
        <v>44135</v>
      </c>
      <c r="F33" s="1" t="s">
        <v>19</v>
      </c>
      <c r="G33" s="1" t="s">
        <v>24</v>
      </c>
      <c r="H33" s="1">
        <v>0</v>
      </c>
      <c r="I33" s="4">
        <f t="shared" si="26"/>
        <v>5000000</v>
      </c>
      <c r="J33" s="4">
        <f t="shared" si="14"/>
        <v>950000</v>
      </c>
      <c r="K33" s="4">
        <f t="shared" si="15"/>
        <v>5950000</v>
      </c>
      <c r="L33" s="45"/>
      <c r="M33" s="5" t="s">
        <v>273</v>
      </c>
      <c r="N33" s="350"/>
      <c r="O33" s="351">
        <f>I33+I34+I35</f>
        <v>15000000</v>
      </c>
      <c r="P33" s="51" t="s">
        <v>272</v>
      </c>
      <c r="Q33" s="349"/>
      <c r="R33" s="5"/>
      <c r="T33" s="347">
        <f t="shared" si="16"/>
        <v>5000000</v>
      </c>
      <c r="U33" s="347">
        <f t="shared" si="17"/>
        <v>950000</v>
      </c>
      <c r="V33" s="347">
        <f t="shared" si="18"/>
        <v>5950000</v>
      </c>
      <c r="W33" s="1" t="s">
        <v>270</v>
      </c>
      <c r="X33" s="6"/>
      <c r="Y33" s="6">
        <f>K33</f>
        <v>5950000</v>
      </c>
      <c r="Z33" s="6"/>
      <c r="AA33" s="6">
        <f>I33</f>
        <v>5000000</v>
      </c>
      <c r="AB33" s="1" t="str">
        <f t="shared" si="19"/>
        <v>Gastos</v>
      </c>
    </row>
    <row r="34" spans="2:28" x14ac:dyDescent="0.25">
      <c r="B34" s="1" t="s">
        <v>10</v>
      </c>
      <c r="C34" s="1" t="s">
        <v>16</v>
      </c>
      <c r="D34" s="327">
        <f t="shared" si="20"/>
        <v>2300</v>
      </c>
      <c r="E34" s="328">
        <v>44165</v>
      </c>
      <c r="F34" s="1" t="s">
        <v>19</v>
      </c>
      <c r="G34" s="1" t="s">
        <v>24</v>
      </c>
      <c r="H34" s="1">
        <v>0</v>
      </c>
      <c r="I34" s="4">
        <f t="shared" si="26"/>
        <v>5000000</v>
      </c>
      <c r="J34" s="4">
        <f t="shared" si="14"/>
        <v>950000</v>
      </c>
      <c r="K34" s="4">
        <f t="shared" si="15"/>
        <v>5950000</v>
      </c>
      <c r="L34" s="5"/>
      <c r="M34" s="349"/>
      <c r="N34" s="50"/>
      <c r="O34" s="50"/>
      <c r="P34" s="50"/>
      <c r="Q34" s="50"/>
      <c r="R34" s="50"/>
      <c r="S34" s="5"/>
      <c r="T34" s="347">
        <f t="shared" si="16"/>
        <v>5000000</v>
      </c>
      <c r="U34" s="347">
        <f t="shared" si="17"/>
        <v>950000</v>
      </c>
      <c r="V34" s="347">
        <f t="shared" si="18"/>
        <v>5950000</v>
      </c>
      <c r="W34" s="1" t="s">
        <v>270</v>
      </c>
      <c r="Y34" s="6">
        <f t="shared" ref="Y34:Y35" si="27">K34</f>
        <v>5950000</v>
      </c>
      <c r="AA34" s="6">
        <f t="shared" ref="AA34:AA35" si="28">I34</f>
        <v>5000000</v>
      </c>
      <c r="AB34" s="1" t="str">
        <f t="shared" si="19"/>
        <v>Gastos</v>
      </c>
    </row>
    <row r="35" spans="2:28" x14ac:dyDescent="0.25">
      <c r="B35" s="1" t="s">
        <v>10</v>
      </c>
      <c r="C35" s="1" t="s">
        <v>16</v>
      </c>
      <c r="D35" s="327">
        <f t="shared" si="20"/>
        <v>2400</v>
      </c>
      <c r="E35" s="328">
        <v>44196</v>
      </c>
      <c r="F35" s="1" t="s">
        <v>19</v>
      </c>
      <c r="G35" s="1" t="s">
        <v>24</v>
      </c>
      <c r="H35" s="1">
        <v>0</v>
      </c>
      <c r="I35" s="4">
        <f t="shared" si="26"/>
        <v>5000000</v>
      </c>
      <c r="J35" s="4">
        <f t="shared" si="14"/>
        <v>950000</v>
      </c>
      <c r="K35" s="4">
        <f t="shared" si="15"/>
        <v>5950000</v>
      </c>
      <c r="L35" s="5"/>
      <c r="M35" s="45"/>
      <c r="N35" s="5"/>
      <c r="O35" s="5"/>
      <c r="P35" s="45"/>
      <c r="Q35" s="45"/>
      <c r="R35" s="45"/>
      <c r="S35" s="5"/>
      <c r="T35" s="347">
        <f t="shared" si="16"/>
        <v>5000000</v>
      </c>
      <c r="U35" s="347">
        <f t="shared" si="17"/>
        <v>950000</v>
      </c>
      <c r="V35" s="347">
        <f t="shared" si="18"/>
        <v>5950000</v>
      </c>
      <c r="W35" s="1" t="s">
        <v>270</v>
      </c>
      <c r="Y35" s="6">
        <f t="shared" si="27"/>
        <v>5950000</v>
      </c>
      <c r="AA35" s="6">
        <f t="shared" si="28"/>
        <v>5000000</v>
      </c>
      <c r="AB35" s="1" t="str">
        <f t="shared" si="19"/>
        <v>Gastos</v>
      </c>
    </row>
    <row r="36" spans="2:28" ht="14.4" thickBot="1" x14ac:dyDescent="0.3">
      <c r="L36" s="5"/>
      <c r="M36" s="50" t="s">
        <v>703</v>
      </c>
      <c r="N36" s="50"/>
      <c r="O36" s="50"/>
      <c r="P36" s="50"/>
      <c r="Q36" s="45"/>
      <c r="R36" s="45"/>
      <c r="S36" s="5"/>
      <c r="T36" s="347">
        <f t="shared" si="16"/>
        <v>0</v>
      </c>
      <c r="U36" s="347">
        <f t="shared" si="17"/>
        <v>0</v>
      </c>
      <c r="V36" s="347">
        <f t="shared" si="18"/>
        <v>0</v>
      </c>
    </row>
    <row r="37" spans="2:28" ht="14.4" thickBot="1" x14ac:dyDescent="0.3">
      <c r="B37" s="329"/>
      <c r="C37" s="324"/>
      <c r="D37" s="323"/>
      <c r="E37" s="324"/>
      <c r="F37" s="324"/>
      <c r="G37" s="324" t="s">
        <v>14</v>
      </c>
      <c r="H37" s="325">
        <f t="shared" ref="H37:J37" si="29">SUM(H24:H36)</f>
        <v>0</v>
      </c>
      <c r="I37" s="325">
        <f t="shared" si="29"/>
        <v>120000000</v>
      </c>
      <c r="J37" s="325">
        <f t="shared" si="29"/>
        <v>22800000</v>
      </c>
      <c r="K37" s="325">
        <f>SUM(K24:K36)</f>
        <v>142800000</v>
      </c>
      <c r="L37" s="5"/>
      <c r="M37" s="329" t="s">
        <v>230</v>
      </c>
      <c r="N37" s="324" t="s">
        <v>231</v>
      </c>
      <c r="O37" s="324" t="s">
        <v>8</v>
      </c>
      <c r="P37" s="346" t="s">
        <v>232</v>
      </c>
      <c r="Q37" s="349"/>
      <c r="R37" s="349"/>
      <c r="S37" s="5"/>
      <c r="T37" s="352">
        <f>SUM(T24:T36)</f>
        <v>120000000</v>
      </c>
      <c r="U37" s="352">
        <f t="shared" ref="U37:AB37" si="30">SUM(U24:U36)</f>
        <v>22800000</v>
      </c>
      <c r="V37" s="352">
        <f t="shared" si="30"/>
        <v>142800000</v>
      </c>
      <c r="W37" s="352">
        <f t="shared" si="30"/>
        <v>0</v>
      </c>
      <c r="X37" s="352">
        <f t="shared" si="30"/>
        <v>116620000</v>
      </c>
      <c r="Y37" s="352">
        <f t="shared" si="30"/>
        <v>26180000</v>
      </c>
      <c r="Z37" s="352">
        <f>SUM(Z24:Z36)</f>
        <v>98000000</v>
      </c>
      <c r="AA37" s="352">
        <f t="shared" si="30"/>
        <v>22000000</v>
      </c>
      <c r="AB37" s="352">
        <f t="shared" si="30"/>
        <v>0</v>
      </c>
    </row>
    <row r="38" spans="2:28" x14ac:dyDescent="0.25">
      <c r="M38" s="5" t="s">
        <v>233</v>
      </c>
      <c r="N38" s="45">
        <f>'Libros 2019'!I35</f>
        <v>10000000</v>
      </c>
      <c r="O38" s="45">
        <f>'Libros 2019'!J35</f>
        <v>1900000</v>
      </c>
      <c r="P38" s="45">
        <f>'Libros 2019'!K35</f>
        <v>11900000</v>
      </c>
      <c r="Q38" s="5"/>
      <c r="R38" s="5"/>
      <c r="S38" s="5"/>
      <c r="Y38" s="6">
        <f>'Libros 2019'!K35</f>
        <v>11900000</v>
      </c>
      <c r="Z38" s="6">
        <f>Z37-Z24-Z25</f>
        <v>35000000</v>
      </c>
    </row>
    <row r="39" spans="2:28" ht="14.4" thickBot="1" x14ac:dyDescent="0.3">
      <c r="I39" s="4">
        <f>SUM(I26:I35)</f>
        <v>50000000</v>
      </c>
      <c r="M39" s="5" t="s">
        <v>234</v>
      </c>
      <c r="N39" s="45">
        <f>P26+I33+I34+I35</f>
        <v>22000000</v>
      </c>
      <c r="O39" s="45">
        <f>N39*0.19</f>
        <v>4180000</v>
      </c>
      <c r="P39" s="45">
        <f>N39+O39</f>
        <v>26180000</v>
      </c>
      <c r="Q39" s="5"/>
      <c r="R39" s="5"/>
      <c r="S39" s="5"/>
      <c r="T39" s="3" t="str">
        <f>B40</f>
        <v>LIBRO DE HONORARIOS</v>
      </c>
      <c r="W39" s="1" t="s">
        <v>940</v>
      </c>
      <c r="X39" s="6">
        <f>'BCE 2020'!G15</f>
        <v>38080000</v>
      </c>
      <c r="Y39" s="6">
        <f>Y38+Y37</f>
        <v>38080000</v>
      </c>
    </row>
    <row r="40" spans="2:28" ht="14.4" thickBot="1" x14ac:dyDescent="0.3">
      <c r="B40" s="3" t="s">
        <v>251</v>
      </c>
      <c r="C40" s="3"/>
      <c r="D40" s="319"/>
      <c r="E40" s="2"/>
      <c r="F40" s="2"/>
      <c r="G40" s="2"/>
      <c r="H40" s="2"/>
      <c r="I40" s="320">
        <f>-SUM(I33:I35)</f>
        <v>-15000000</v>
      </c>
      <c r="J40" s="320"/>
      <c r="K40" s="320"/>
      <c r="M40" s="329" t="s">
        <v>232</v>
      </c>
      <c r="N40" s="348">
        <f>SUM(N38:N39)</f>
        <v>32000000</v>
      </c>
      <c r="O40" s="348">
        <f t="shared" ref="O40:P40" si="31">SUM(O38:O39)</f>
        <v>6080000</v>
      </c>
      <c r="P40" s="455">
        <f t="shared" si="31"/>
        <v>38080000</v>
      </c>
      <c r="Q40" s="5"/>
      <c r="R40" s="5"/>
      <c r="S40" s="5"/>
      <c r="T40" s="342"/>
      <c r="U40" s="342"/>
      <c r="V40" s="342"/>
      <c r="W40" s="343"/>
      <c r="X40" s="343" t="s">
        <v>250</v>
      </c>
      <c r="Y40" s="343"/>
      <c r="Z40" s="343" t="s">
        <v>244</v>
      </c>
      <c r="AA40" s="343"/>
      <c r="AB40" s="343"/>
    </row>
    <row r="41" spans="2:28" ht="14.4" thickBot="1" x14ac:dyDescent="0.3">
      <c r="B41" s="3"/>
      <c r="C41" s="3"/>
      <c r="D41" s="319"/>
      <c r="E41" s="2"/>
      <c r="F41" s="2"/>
      <c r="G41" s="2"/>
      <c r="H41" s="2"/>
      <c r="I41" s="320">
        <f>I39+I40</f>
        <v>35000000</v>
      </c>
      <c r="J41" s="320"/>
      <c r="K41" s="320"/>
      <c r="M41" s="5"/>
      <c r="N41" s="349"/>
      <c r="O41" s="349" t="s">
        <v>269</v>
      </c>
      <c r="P41" s="349">
        <f>'BCE 2020'!G15</f>
        <v>38080000</v>
      </c>
      <c r="Q41" s="5"/>
      <c r="R41" s="5"/>
      <c r="S41" s="5"/>
      <c r="T41" s="462"/>
      <c r="U41" s="462"/>
      <c r="V41" s="462"/>
      <c r="W41" s="50"/>
      <c r="X41" s="50"/>
      <c r="Y41" s="50"/>
      <c r="Z41" s="50"/>
      <c r="AA41" s="50"/>
      <c r="AB41" s="50"/>
    </row>
    <row r="42" spans="2:28" ht="14.4" thickBot="1" x14ac:dyDescent="0.3">
      <c r="B42" s="321" t="s">
        <v>1</v>
      </c>
      <c r="C42" s="322" t="s">
        <v>11</v>
      </c>
      <c r="D42" s="323" t="s">
        <v>2</v>
      </c>
      <c r="E42" s="324" t="s">
        <v>3</v>
      </c>
      <c r="F42" s="324" t="s">
        <v>5</v>
      </c>
      <c r="G42" s="324" t="s">
        <v>4</v>
      </c>
      <c r="H42" s="324"/>
      <c r="I42" s="325" t="s">
        <v>27</v>
      </c>
      <c r="J42" s="325" t="s">
        <v>28</v>
      </c>
      <c r="K42" s="326" t="s">
        <v>7</v>
      </c>
      <c r="N42" s="5"/>
      <c r="O42" s="5"/>
      <c r="P42" s="5"/>
      <c r="Q42" s="5"/>
      <c r="R42" s="5"/>
      <c r="S42" s="5"/>
      <c r="T42" s="344" t="s">
        <v>27</v>
      </c>
      <c r="U42" s="344" t="s">
        <v>28</v>
      </c>
      <c r="V42" s="344" t="s">
        <v>7</v>
      </c>
      <c r="W42" s="345" t="s">
        <v>246</v>
      </c>
      <c r="X42" s="345" t="s">
        <v>247</v>
      </c>
      <c r="Y42" s="345" t="s">
        <v>248</v>
      </c>
      <c r="Z42" s="345" t="s">
        <v>247</v>
      </c>
      <c r="AA42" s="345" t="s">
        <v>248</v>
      </c>
      <c r="AB42" s="345" t="s">
        <v>249</v>
      </c>
    </row>
    <row r="43" spans="2:28" x14ac:dyDescent="0.25">
      <c r="B43" s="1" t="s">
        <v>21</v>
      </c>
      <c r="C43" s="1" t="s">
        <v>22</v>
      </c>
      <c r="D43" s="327">
        <v>1</v>
      </c>
      <c r="E43" s="328">
        <v>43861</v>
      </c>
      <c r="F43" s="1" t="s">
        <v>26</v>
      </c>
      <c r="G43" s="1" t="s">
        <v>25</v>
      </c>
      <c r="H43" s="1">
        <v>0</v>
      </c>
      <c r="I43" s="4">
        <v>300000</v>
      </c>
      <c r="J43" s="4">
        <f>I43*0.1075</f>
        <v>32250</v>
      </c>
      <c r="K43" s="4">
        <f>I43-J43</f>
        <v>267750</v>
      </c>
      <c r="T43" s="347">
        <f>I43</f>
        <v>300000</v>
      </c>
      <c r="U43" s="347">
        <f t="shared" ref="U43:V43" si="32">J43</f>
        <v>32250</v>
      </c>
      <c r="V43" s="347">
        <f t="shared" si="32"/>
        <v>267750</v>
      </c>
      <c r="W43" s="1" t="s">
        <v>247</v>
      </c>
      <c r="X43" s="6">
        <f>V43</f>
        <v>267750</v>
      </c>
      <c r="Z43" s="6">
        <f>T43</f>
        <v>300000</v>
      </c>
    </row>
    <row r="44" spans="2:28" x14ac:dyDescent="0.25">
      <c r="B44" s="1" t="s">
        <v>21</v>
      </c>
      <c r="C44" s="1" t="s">
        <v>22</v>
      </c>
      <c r="D44" s="327">
        <f>D43+1</f>
        <v>2</v>
      </c>
      <c r="E44" s="328">
        <v>43889</v>
      </c>
      <c r="F44" s="1" t="s">
        <v>26</v>
      </c>
      <c r="G44" s="1" t="s">
        <v>25</v>
      </c>
      <c r="H44" s="1">
        <v>0</v>
      </c>
      <c r="I44" s="4">
        <f>I43</f>
        <v>300000</v>
      </c>
      <c r="J44" s="4">
        <f t="shared" ref="J44:J54" si="33">I44*0.1075</f>
        <v>32250</v>
      </c>
      <c r="K44" s="4">
        <f t="shared" ref="K44:K54" si="34">I44-J44</f>
        <v>267750</v>
      </c>
      <c r="M44" s="350" t="s">
        <v>194</v>
      </c>
      <c r="N44" s="350"/>
      <c r="O44" s="350" t="s">
        <v>235</v>
      </c>
      <c r="P44" s="350" t="s">
        <v>236</v>
      </c>
      <c r="Q44" s="1" t="s">
        <v>242</v>
      </c>
      <c r="T44" s="347">
        <f t="shared" ref="T44:T54" si="35">I44</f>
        <v>300000</v>
      </c>
      <c r="U44" s="347">
        <f t="shared" ref="U44:U54" si="36">J44</f>
        <v>32250</v>
      </c>
      <c r="V44" s="347">
        <f t="shared" ref="V44:V54" si="37">K44</f>
        <v>267750</v>
      </c>
      <c r="W44" s="1" t="s">
        <v>247</v>
      </c>
      <c r="X44" s="6">
        <f t="shared" ref="X44:X53" si="38">V44</f>
        <v>267750</v>
      </c>
      <c r="Z44" s="6">
        <f t="shared" ref="Z44:Z53" si="39">T44</f>
        <v>300000</v>
      </c>
    </row>
    <row r="45" spans="2:28" x14ac:dyDescent="0.25">
      <c r="B45" s="1" t="s">
        <v>21</v>
      </c>
      <c r="C45" s="1" t="s">
        <v>22</v>
      </c>
      <c r="D45" s="327">
        <f t="shared" ref="D45:D54" si="40">D44+1</f>
        <v>3</v>
      </c>
      <c r="E45" s="328">
        <v>43921</v>
      </c>
      <c r="F45" s="1" t="s">
        <v>26</v>
      </c>
      <c r="G45" s="1" t="s">
        <v>25</v>
      </c>
      <c r="H45" s="1">
        <v>0</v>
      </c>
      <c r="I45" s="4">
        <f t="shared" ref="I45:I54" si="41">I44</f>
        <v>300000</v>
      </c>
      <c r="J45" s="4">
        <f t="shared" si="33"/>
        <v>32250</v>
      </c>
      <c r="K45" s="4">
        <f t="shared" si="34"/>
        <v>267750</v>
      </c>
      <c r="M45" s="5" t="s">
        <v>276</v>
      </c>
      <c r="N45" s="350"/>
      <c r="O45" s="351">
        <f>I54</f>
        <v>300000</v>
      </c>
      <c r="P45" s="51" t="s">
        <v>272</v>
      </c>
      <c r="Q45" s="1">
        <v>1</v>
      </c>
      <c r="R45" s="1" t="s">
        <v>277</v>
      </c>
      <c r="T45" s="347">
        <f t="shared" si="35"/>
        <v>300000</v>
      </c>
      <c r="U45" s="347">
        <f t="shared" si="36"/>
        <v>32250</v>
      </c>
      <c r="V45" s="347">
        <f t="shared" si="37"/>
        <v>267750</v>
      </c>
      <c r="W45" s="1" t="s">
        <v>247</v>
      </c>
      <c r="X45" s="6">
        <f t="shared" si="38"/>
        <v>267750</v>
      </c>
      <c r="Z45" s="6">
        <f t="shared" si="39"/>
        <v>300000</v>
      </c>
    </row>
    <row r="46" spans="2:28" x14ac:dyDescent="0.25">
      <c r="B46" s="1" t="s">
        <v>21</v>
      </c>
      <c r="C46" s="1" t="s">
        <v>22</v>
      </c>
      <c r="D46" s="327">
        <f t="shared" si="40"/>
        <v>4</v>
      </c>
      <c r="E46" s="328">
        <v>43951</v>
      </c>
      <c r="F46" s="1" t="s">
        <v>26</v>
      </c>
      <c r="G46" s="1" t="s">
        <v>25</v>
      </c>
      <c r="H46" s="1">
        <v>0</v>
      </c>
      <c r="I46" s="4">
        <f t="shared" si="41"/>
        <v>300000</v>
      </c>
      <c r="J46" s="4">
        <f t="shared" si="33"/>
        <v>32250</v>
      </c>
      <c r="K46" s="4">
        <f t="shared" si="34"/>
        <v>267750</v>
      </c>
      <c r="L46" s="5"/>
      <c r="M46" s="5"/>
      <c r="N46" s="5"/>
      <c r="O46" s="5"/>
      <c r="P46" s="5"/>
      <c r="Q46" s="5"/>
      <c r="R46" s="5"/>
      <c r="S46" s="5"/>
      <c r="T46" s="347">
        <f t="shared" si="35"/>
        <v>300000</v>
      </c>
      <c r="U46" s="347">
        <f t="shared" si="36"/>
        <v>32250</v>
      </c>
      <c r="V46" s="347">
        <f t="shared" si="37"/>
        <v>267750</v>
      </c>
      <c r="W46" s="1" t="s">
        <v>247</v>
      </c>
      <c r="X46" s="6">
        <f t="shared" si="38"/>
        <v>267750</v>
      </c>
      <c r="Z46" s="6">
        <f t="shared" si="39"/>
        <v>300000</v>
      </c>
    </row>
    <row r="47" spans="2:28" x14ac:dyDescent="0.25">
      <c r="B47" s="1" t="s">
        <v>21</v>
      </c>
      <c r="C47" s="1" t="s">
        <v>22</v>
      </c>
      <c r="D47" s="327">
        <f t="shared" si="40"/>
        <v>5</v>
      </c>
      <c r="E47" s="328">
        <v>43982</v>
      </c>
      <c r="F47" s="1" t="s">
        <v>26</v>
      </c>
      <c r="G47" s="1" t="s">
        <v>25</v>
      </c>
      <c r="H47" s="1">
        <v>0</v>
      </c>
      <c r="I47" s="4">
        <f t="shared" si="41"/>
        <v>300000</v>
      </c>
      <c r="J47" s="4">
        <f t="shared" si="33"/>
        <v>32250</v>
      </c>
      <c r="K47" s="4">
        <f t="shared" si="34"/>
        <v>267750</v>
      </c>
      <c r="L47" s="5"/>
      <c r="M47" s="5" t="str">
        <f>M45</f>
        <v>HONORARIOS NO PAGADOS</v>
      </c>
      <c r="N47" s="5"/>
      <c r="O47" s="45">
        <f>J54</f>
        <v>32250</v>
      </c>
      <c r="P47" s="5" t="str">
        <f>P45</f>
        <v>AGREGAR</v>
      </c>
      <c r="Q47" s="5">
        <v>2</v>
      </c>
      <c r="R47" s="5" t="s">
        <v>278</v>
      </c>
      <c r="S47" s="5"/>
      <c r="T47" s="347">
        <f t="shared" si="35"/>
        <v>300000</v>
      </c>
      <c r="U47" s="347">
        <f t="shared" si="36"/>
        <v>32250</v>
      </c>
      <c r="V47" s="347">
        <f t="shared" si="37"/>
        <v>267750</v>
      </c>
      <c r="W47" s="1" t="s">
        <v>247</v>
      </c>
      <c r="X47" s="6">
        <f t="shared" si="38"/>
        <v>267750</v>
      </c>
      <c r="Z47" s="6">
        <f t="shared" si="39"/>
        <v>300000</v>
      </c>
    </row>
    <row r="48" spans="2:28" x14ac:dyDescent="0.25">
      <c r="B48" s="1" t="s">
        <v>21</v>
      </c>
      <c r="C48" s="1" t="s">
        <v>22</v>
      </c>
      <c r="D48" s="327">
        <f t="shared" si="40"/>
        <v>6</v>
      </c>
      <c r="E48" s="328">
        <v>44012</v>
      </c>
      <c r="F48" s="1" t="s">
        <v>26</v>
      </c>
      <c r="G48" s="1" t="s">
        <v>25</v>
      </c>
      <c r="H48" s="1">
        <v>0</v>
      </c>
      <c r="I48" s="4">
        <f t="shared" si="41"/>
        <v>300000</v>
      </c>
      <c r="J48" s="4">
        <f t="shared" si="33"/>
        <v>32250</v>
      </c>
      <c r="K48" s="4">
        <f t="shared" si="34"/>
        <v>267750</v>
      </c>
      <c r="L48" s="5"/>
      <c r="M48" s="5"/>
      <c r="N48" s="350"/>
      <c r="O48" s="351"/>
      <c r="P48" s="51"/>
      <c r="S48" s="5"/>
      <c r="T48" s="347">
        <f t="shared" si="35"/>
        <v>300000</v>
      </c>
      <c r="U48" s="347">
        <f t="shared" si="36"/>
        <v>32250</v>
      </c>
      <c r="V48" s="347">
        <f t="shared" si="37"/>
        <v>267750</v>
      </c>
      <c r="W48" s="1" t="s">
        <v>247</v>
      </c>
      <c r="X48" s="6">
        <f t="shared" si="38"/>
        <v>267750</v>
      </c>
      <c r="Z48" s="6">
        <f t="shared" si="39"/>
        <v>300000</v>
      </c>
    </row>
    <row r="49" spans="2:42" x14ac:dyDescent="0.25">
      <c r="B49" s="1" t="s">
        <v>21</v>
      </c>
      <c r="C49" s="1" t="s">
        <v>22</v>
      </c>
      <c r="D49" s="327">
        <f t="shared" si="40"/>
        <v>7</v>
      </c>
      <c r="E49" s="328">
        <v>44043</v>
      </c>
      <c r="F49" s="1" t="s">
        <v>26</v>
      </c>
      <c r="G49" s="1" t="s">
        <v>25</v>
      </c>
      <c r="H49" s="1">
        <v>0</v>
      </c>
      <c r="I49" s="4">
        <f t="shared" si="41"/>
        <v>300000</v>
      </c>
      <c r="J49" s="4">
        <f t="shared" si="33"/>
        <v>32250</v>
      </c>
      <c r="K49" s="4">
        <f t="shared" si="34"/>
        <v>267750</v>
      </c>
      <c r="L49" s="5"/>
      <c r="M49" s="5"/>
      <c r="N49" s="5"/>
      <c r="O49" s="5"/>
      <c r="P49" s="5"/>
      <c r="Q49" s="5"/>
      <c r="R49" s="5"/>
      <c r="S49" s="5"/>
      <c r="T49" s="347">
        <f t="shared" si="35"/>
        <v>300000</v>
      </c>
      <c r="U49" s="347">
        <f t="shared" si="36"/>
        <v>32250</v>
      </c>
      <c r="V49" s="347">
        <f t="shared" si="37"/>
        <v>267750</v>
      </c>
      <c r="W49" s="1" t="s">
        <v>247</v>
      </c>
      <c r="X49" s="6">
        <f t="shared" si="38"/>
        <v>267750</v>
      </c>
      <c r="Z49" s="6">
        <f t="shared" si="39"/>
        <v>300000</v>
      </c>
    </row>
    <row r="50" spans="2:42" x14ac:dyDescent="0.25">
      <c r="B50" s="1" t="s">
        <v>21</v>
      </c>
      <c r="C50" s="1" t="s">
        <v>22</v>
      </c>
      <c r="D50" s="327">
        <f t="shared" si="40"/>
        <v>8</v>
      </c>
      <c r="E50" s="328">
        <v>44074</v>
      </c>
      <c r="F50" s="1" t="s">
        <v>26</v>
      </c>
      <c r="G50" s="1" t="s">
        <v>25</v>
      </c>
      <c r="H50" s="1">
        <v>0</v>
      </c>
      <c r="I50" s="4">
        <f t="shared" si="41"/>
        <v>300000</v>
      </c>
      <c r="J50" s="4">
        <f t="shared" si="33"/>
        <v>32250</v>
      </c>
      <c r="K50" s="4">
        <f t="shared" si="34"/>
        <v>267750</v>
      </c>
      <c r="L50" s="5"/>
      <c r="M50" s="50"/>
      <c r="N50" s="5"/>
      <c r="O50" s="5"/>
      <c r="P50" s="5"/>
      <c r="Q50" s="5"/>
      <c r="R50" s="5"/>
      <c r="S50" s="5"/>
      <c r="T50" s="347">
        <f t="shared" si="35"/>
        <v>300000</v>
      </c>
      <c r="U50" s="347">
        <f t="shared" si="36"/>
        <v>32250</v>
      </c>
      <c r="V50" s="347">
        <f t="shared" si="37"/>
        <v>267750</v>
      </c>
      <c r="W50" s="1" t="s">
        <v>247</v>
      </c>
      <c r="X50" s="6">
        <f t="shared" si="38"/>
        <v>267750</v>
      </c>
      <c r="Z50" s="6">
        <f t="shared" si="39"/>
        <v>300000</v>
      </c>
    </row>
    <row r="51" spans="2:42" x14ac:dyDescent="0.25">
      <c r="B51" s="1" t="s">
        <v>21</v>
      </c>
      <c r="C51" s="1" t="s">
        <v>22</v>
      </c>
      <c r="D51" s="327">
        <f t="shared" si="40"/>
        <v>9</v>
      </c>
      <c r="E51" s="328">
        <v>44104</v>
      </c>
      <c r="F51" s="1" t="s">
        <v>26</v>
      </c>
      <c r="G51" s="1" t="s">
        <v>25</v>
      </c>
      <c r="H51" s="1">
        <v>0</v>
      </c>
      <c r="I51" s="4">
        <f t="shared" si="41"/>
        <v>300000</v>
      </c>
      <c r="J51" s="4">
        <f t="shared" si="33"/>
        <v>32250</v>
      </c>
      <c r="K51" s="4">
        <f t="shared" si="34"/>
        <v>267750</v>
      </c>
      <c r="L51" s="5"/>
      <c r="M51" s="45"/>
      <c r="N51" s="5"/>
      <c r="O51" s="5"/>
      <c r="P51" s="5"/>
      <c r="Q51" s="5"/>
      <c r="R51" s="5"/>
      <c r="S51" s="5"/>
      <c r="T51" s="347">
        <f t="shared" si="35"/>
        <v>300000</v>
      </c>
      <c r="U51" s="347">
        <f t="shared" si="36"/>
        <v>32250</v>
      </c>
      <c r="V51" s="347">
        <f t="shared" si="37"/>
        <v>267750</v>
      </c>
      <c r="W51" s="1" t="s">
        <v>247</v>
      </c>
      <c r="X51" s="6">
        <f t="shared" si="38"/>
        <v>267750</v>
      </c>
      <c r="Z51" s="6">
        <f t="shared" si="39"/>
        <v>300000</v>
      </c>
    </row>
    <row r="52" spans="2:42" x14ac:dyDescent="0.25">
      <c r="B52" s="1" t="s">
        <v>21</v>
      </c>
      <c r="C52" s="1" t="s">
        <v>22</v>
      </c>
      <c r="D52" s="327">
        <f t="shared" si="40"/>
        <v>10</v>
      </c>
      <c r="E52" s="328">
        <v>44135</v>
      </c>
      <c r="F52" s="1" t="s">
        <v>26</v>
      </c>
      <c r="G52" s="1" t="s">
        <v>25</v>
      </c>
      <c r="H52" s="1">
        <v>0</v>
      </c>
      <c r="I52" s="4">
        <f t="shared" si="41"/>
        <v>300000</v>
      </c>
      <c r="J52" s="4">
        <f t="shared" si="33"/>
        <v>32250</v>
      </c>
      <c r="K52" s="4">
        <f t="shared" si="34"/>
        <v>267750</v>
      </c>
      <c r="L52" s="5"/>
      <c r="M52" s="5"/>
      <c r="N52" s="5"/>
      <c r="O52" s="5"/>
      <c r="P52" s="5"/>
      <c r="Q52" s="5"/>
      <c r="R52" s="5"/>
      <c r="S52" s="5"/>
      <c r="T52" s="347">
        <f t="shared" si="35"/>
        <v>300000</v>
      </c>
      <c r="U52" s="347">
        <f t="shared" si="36"/>
        <v>32250</v>
      </c>
      <c r="V52" s="347">
        <f t="shared" si="37"/>
        <v>267750</v>
      </c>
      <c r="W52" s="1" t="s">
        <v>247</v>
      </c>
      <c r="X52" s="6">
        <f t="shared" si="38"/>
        <v>267750</v>
      </c>
      <c r="Z52" s="6">
        <f t="shared" si="39"/>
        <v>300000</v>
      </c>
    </row>
    <row r="53" spans="2:42" x14ac:dyDescent="0.25">
      <c r="B53" s="1" t="s">
        <v>21</v>
      </c>
      <c r="C53" s="1" t="s">
        <v>22</v>
      </c>
      <c r="D53" s="327">
        <f t="shared" si="40"/>
        <v>11</v>
      </c>
      <c r="E53" s="328">
        <v>44165</v>
      </c>
      <c r="F53" s="1" t="s">
        <v>26</v>
      </c>
      <c r="G53" s="1" t="s">
        <v>25</v>
      </c>
      <c r="H53" s="1">
        <v>0</v>
      </c>
      <c r="I53" s="4">
        <f t="shared" si="41"/>
        <v>300000</v>
      </c>
      <c r="J53" s="4">
        <f t="shared" si="33"/>
        <v>32250</v>
      </c>
      <c r="K53" s="4">
        <f t="shared" si="34"/>
        <v>267750</v>
      </c>
      <c r="L53" s="45">
        <f>SUM(K43:K53)</f>
        <v>2945250</v>
      </c>
      <c r="M53" s="5"/>
      <c r="N53" s="366"/>
      <c r="O53" s="350"/>
      <c r="P53" s="51"/>
      <c r="Q53" s="366"/>
      <c r="R53" s="366"/>
      <c r="S53" s="5"/>
      <c r="T53" s="347">
        <f t="shared" si="35"/>
        <v>300000</v>
      </c>
      <c r="U53" s="347">
        <f t="shared" si="36"/>
        <v>32250</v>
      </c>
      <c r="V53" s="347">
        <f t="shared" si="37"/>
        <v>267750</v>
      </c>
      <c r="W53" s="1" t="s">
        <v>247</v>
      </c>
      <c r="X53" s="6">
        <f t="shared" si="38"/>
        <v>267750</v>
      </c>
      <c r="Z53" s="6">
        <f t="shared" si="39"/>
        <v>300000</v>
      </c>
    </row>
    <row r="54" spans="2:42" x14ac:dyDescent="0.25">
      <c r="B54" s="1" t="s">
        <v>21</v>
      </c>
      <c r="C54" s="1" t="s">
        <v>22</v>
      </c>
      <c r="D54" s="327">
        <f t="shared" si="40"/>
        <v>12</v>
      </c>
      <c r="E54" s="328">
        <v>44196</v>
      </c>
      <c r="F54" s="1" t="s">
        <v>26</v>
      </c>
      <c r="G54" s="1" t="s">
        <v>25</v>
      </c>
      <c r="H54" s="1">
        <v>0</v>
      </c>
      <c r="I54" s="4">
        <f t="shared" si="41"/>
        <v>300000</v>
      </c>
      <c r="J54" s="4">
        <f t="shared" si="33"/>
        <v>32250</v>
      </c>
      <c r="K54" s="4">
        <f t="shared" si="34"/>
        <v>267750</v>
      </c>
      <c r="L54" s="5"/>
      <c r="M54" s="45"/>
      <c r="N54" s="366"/>
      <c r="O54" s="367"/>
      <c r="P54" s="366"/>
      <c r="Q54" s="366"/>
      <c r="R54" s="366"/>
      <c r="S54" s="5"/>
      <c r="T54" s="347">
        <f t="shared" si="35"/>
        <v>300000</v>
      </c>
      <c r="U54" s="347">
        <f t="shared" si="36"/>
        <v>32250</v>
      </c>
      <c r="V54" s="347">
        <f t="shared" si="37"/>
        <v>267750</v>
      </c>
      <c r="W54" s="1" t="s">
        <v>288</v>
      </c>
      <c r="Y54" s="6">
        <f>V54</f>
        <v>267750</v>
      </c>
      <c r="AA54" s="6">
        <f>T54</f>
        <v>300000</v>
      </c>
    </row>
    <row r="55" spans="2:42" ht="14.4" thickBot="1" x14ac:dyDescent="0.3">
      <c r="L55" s="5"/>
      <c r="M55" s="5"/>
      <c r="N55" s="51"/>
      <c r="O55" s="51"/>
      <c r="P55" s="351"/>
      <c r="Q55" s="5"/>
      <c r="R55" s="5"/>
      <c r="S55" s="5"/>
      <c r="T55" s="347"/>
      <c r="U55" s="341"/>
      <c r="V55" s="341"/>
    </row>
    <row r="56" spans="2:42" ht="14.4" thickBot="1" x14ac:dyDescent="0.3">
      <c r="B56" s="329"/>
      <c r="C56" s="324"/>
      <c r="D56" s="323"/>
      <c r="E56" s="324"/>
      <c r="F56" s="324"/>
      <c r="G56" s="324" t="s">
        <v>14</v>
      </c>
      <c r="H56" s="325">
        <f t="shared" ref="H56:J56" si="42">SUM(H43:H55)</f>
        <v>0</v>
      </c>
      <c r="I56" s="325">
        <f t="shared" si="42"/>
        <v>3600000</v>
      </c>
      <c r="J56" s="325">
        <f t="shared" si="42"/>
        <v>387000</v>
      </c>
      <c r="K56" s="325">
        <f>SUM(K43:K55)</f>
        <v>3213000</v>
      </c>
      <c r="L56" s="5"/>
      <c r="M56" s="5"/>
      <c r="N56" s="5"/>
      <c r="O56" s="5"/>
      <c r="P56" s="5"/>
      <c r="Q56" s="5"/>
      <c r="R56" s="5"/>
      <c r="S56" s="5"/>
      <c r="T56" s="368">
        <f>SUM(T43:T55)</f>
        <v>3600000</v>
      </c>
      <c r="U56" s="368">
        <f t="shared" ref="U56:AB56" si="43">SUM(U43:U55)</f>
        <v>387000</v>
      </c>
      <c r="V56" s="368">
        <f t="shared" si="43"/>
        <v>3213000</v>
      </c>
      <c r="W56" s="368">
        <f t="shared" si="43"/>
        <v>0</v>
      </c>
      <c r="X56" s="368">
        <f t="shared" si="43"/>
        <v>2945250</v>
      </c>
      <c r="Y56" s="368">
        <f t="shared" si="43"/>
        <v>267750</v>
      </c>
      <c r="Z56" s="368">
        <f t="shared" si="43"/>
        <v>3300000</v>
      </c>
      <c r="AA56" s="368">
        <f t="shared" si="43"/>
        <v>300000</v>
      </c>
      <c r="AB56" s="368">
        <f t="shared" si="43"/>
        <v>0</v>
      </c>
    </row>
    <row r="57" spans="2:42" x14ac:dyDescent="0.25">
      <c r="I57" s="4">
        <f>I56-I54</f>
        <v>3300000</v>
      </c>
      <c r="J57" s="4">
        <f>I56-J54</f>
        <v>3567750</v>
      </c>
      <c r="L57" s="5"/>
      <c r="M57" s="5"/>
      <c r="N57" s="5"/>
      <c r="O57" s="5"/>
      <c r="P57" s="5"/>
      <c r="Q57" s="5"/>
      <c r="R57" s="5"/>
      <c r="S57" s="5"/>
      <c r="T57" s="5"/>
    </row>
    <row r="59" spans="2:42" ht="14.4" thickBot="1" x14ac:dyDescent="0.3">
      <c r="B59" s="3" t="s">
        <v>31</v>
      </c>
      <c r="C59" s="3"/>
      <c r="D59" s="319"/>
      <c r="E59" s="2"/>
      <c r="F59" s="2"/>
      <c r="G59" s="2"/>
      <c r="H59" s="2"/>
      <c r="I59" s="320"/>
      <c r="J59" s="320"/>
      <c r="K59" s="320"/>
      <c r="T59" s="3"/>
      <c r="U59" s="3" t="str">
        <f>B59</f>
        <v>LIBRO DE REMUNERACIONES</v>
      </c>
      <c r="AD59" s="1" t="s">
        <v>938</v>
      </c>
      <c r="AK59" s="1" t="s">
        <v>939</v>
      </c>
    </row>
    <row r="60" spans="2:42" ht="51.6" customHeight="1" thickBot="1" x14ac:dyDescent="0.3">
      <c r="B60" s="321" t="s">
        <v>32</v>
      </c>
      <c r="C60" s="322" t="s">
        <v>5</v>
      </c>
      <c r="D60" s="323" t="s">
        <v>36</v>
      </c>
      <c r="E60" s="324" t="s">
        <v>35</v>
      </c>
      <c r="F60" s="324" t="s">
        <v>49</v>
      </c>
      <c r="G60" s="324" t="s">
        <v>50</v>
      </c>
      <c r="H60" s="324" t="s">
        <v>51</v>
      </c>
      <c r="I60" s="325" t="s">
        <v>52</v>
      </c>
      <c r="J60" s="325" t="s">
        <v>53</v>
      </c>
      <c r="K60" s="325" t="s">
        <v>54</v>
      </c>
      <c r="L60" s="324" t="s">
        <v>56</v>
      </c>
      <c r="M60" s="322" t="s">
        <v>706</v>
      </c>
      <c r="N60" s="322" t="s">
        <v>55</v>
      </c>
      <c r="O60" s="322" t="s">
        <v>57</v>
      </c>
      <c r="P60" s="322" t="s">
        <v>56</v>
      </c>
      <c r="Q60" s="322" t="s">
        <v>58</v>
      </c>
      <c r="R60" s="322" t="s">
        <v>59</v>
      </c>
      <c r="S60" s="817" t="s">
        <v>60</v>
      </c>
      <c r="U60" s="369" t="str">
        <f t="shared" ref="U60:U73" si="44">I60</f>
        <v>Total Haberes</v>
      </c>
      <c r="V60" s="369" t="str">
        <f>S60</f>
        <v>Total Aporte Patronal</v>
      </c>
      <c r="W60" s="369" t="str">
        <f>N60</f>
        <v>Total Descuentos</v>
      </c>
      <c r="X60" s="369" t="str">
        <f>O60</f>
        <v>Liquido a pagar</v>
      </c>
      <c r="Y60" s="370" t="s">
        <v>246</v>
      </c>
      <c r="Z60" s="370" t="s">
        <v>247</v>
      </c>
      <c r="AA60" s="370" t="s">
        <v>248</v>
      </c>
      <c r="AD60" s="1" t="s">
        <v>50</v>
      </c>
      <c r="AE60" s="1" t="str">
        <f>H60</f>
        <v>Colación</v>
      </c>
      <c r="AF60" s="1" t="s">
        <v>266</v>
      </c>
      <c r="AG60" s="1" t="s">
        <v>944</v>
      </c>
      <c r="AH60" s="1" t="str">
        <f>M60</f>
        <v>Impuesto Unico 2° Categoria</v>
      </c>
      <c r="AI60" s="1" t="s">
        <v>726</v>
      </c>
      <c r="AK60" s="451" t="str">
        <f>AD60</f>
        <v>Total Imponible</v>
      </c>
      <c r="AL60" s="451" t="str">
        <f>AE60</f>
        <v>Colación</v>
      </c>
      <c r="AM60" s="451" t="str">
        <f>AF60</f>
        <v>PREVISION</v>
      </c>
      <c r="AN60" s="451" t="str">
        <f>AG60</f>
        <v>RENTA NETA</v>
      </c>
      <c r="AO60" s="451" t="str">
        <f>AH60</f>
        <v>Impuesto Unico 2° Categoria</v>
      </c>
      <c r="AP60" s="451"/>
    </row>
    <row r="61" spans="2:42" x14ac:dyDescent="0.25">
      <c r="B61" s="1" t="s">
        <v>33</v>
      </c>
      <c r="C61" s="1" t="s">
        <v>34</v>
      </c>
      <c r="D61" s="333" t="s">
        <v>37</v>
      </c>
      <c r="E61" s="4">
        <v>1000000</v>
      </c>
      <c r="F61" s="4">
        <v>126865</v>
      </c>
      <c r="G61" s="4">
        <f>E61+F61</f>
        <v>1126865</v>
      </c>
      <c r="H61" s="4">
        <v>100000</v>
      </c>
      <c r="I61" s="4">
        <f>G61+H61</f>
        <v>1226865</v>
      </c>
      <c r="J61" s="4">
        <f>G61*0.12</f>
        <v>135223.79999999999</v>
      </c>
      <c r="K61" s="4">
        <f>G61*0.07</f>
        <v>78880.55</v>
      </c>
      <c r="L61" s="6">
        <f>G61*0.6%</f>
        <v>6761.1900000000005</v>
      </c>
      <c r="M61" s="6">
        <v>11000</v>
      </c>
      <c r="N61" s="6">
        <f>J61+K61+L61+M61</f>
        <v>231865.53999999998</v>
      </c>
      <c r="O61" s="6">
        <f t="shared" ref="O61:O72" si="45">I61-N61</f>
        <v>994999.46</v>
      </c>
      <c r="P61" s="6">
        <f t="shared" ref="P61:P72" si="46">G61*2.4%</f>
        <v>27044.760000000002</v>
      </c>
      <c r="Q61" s="6">
        <f t="shared" ref="Q61:Q72" si="47">G61*1.53%</f>
        <v>17241.034500000002</v>
      </c>
      <c r="R61" s="6">
        <f t="shared" ref="R61:R72" si="48">G61*0.95%</f>
        <v>10705.217499999999</v>
      </c>
      <c r="S61" s="6">
        <f>P61+Q61+R61</f>
        <v>54991.012000000002</v>
      </c>
      <c r="U61" s="347">
        <f t="shared" si="44"/>
        <v>1226865</v>
      </c>
      <c r="V61" s="347">
        <f>S61</f>
        <v>54991.012000000002</v>
      </c>
      <c r="W61" s="347">
        <f>N61</f>
        <v>231865.53999999998</v>
      </c>
      <c r="X61" s="6">
        <f>O61</f>
        <v>994999.46</v>
      </c>
      <c r="Y61" s="1" t="s">
        <v>287</v>
      </c>
      <c r="Z61" s="6">
        <f>U61+V61</f>
        <v>1281856.0120000001</v>
      </c>
      <c r="AD61" s="6">
        <f>G61</f>
        <v>1126865</v>
      </c>
      <c r="AE61" s="6">
        <f>H61</f>
        <v>100000</v>
      </c>
      <c r="AF61" s="6">
        <f>J61+K61+L61</f>
        <v>220865.53999999998</v>
      </c>
      <c r="AG61" s="6">
        <f>AD61-AF61</f>
        <v>905999.46</v>
      </c>
      <c r="AH61" s="4">
        <f>M61</f>
        <v>11000</v>
      </c>
      <c r="AI61" s="1">
        <v>1.026</v>
      </c>
      <c r="AK61" s="6">
        <f>AD61*AI61</f>
        <v>1156163.49</v>
      </c>
      <c r="AL61" s="6">
        <f>AE61*AI61</f>
        <v>102600</v>
      </c>
      <c r="AM61" s="6">
        <f>AF61*AI61</f>
        <v>226608.04403999998</v>
      </c>
      <c r="AN61" s="6">
        <f>AG61*AI61</f>
        <v>929555.44595999992</v>
      </c>
      <c r="AO61" s="6">
        <f>AH61*AI61</f>
        <v>11286</v>
      </c>
    </row>
    <row r="62" spans="2:42" x14ac:dyDescent="0.25">
      <c r="B62" s="1" t="s">
        <v>33</v>
      </c>
      <c r="C62" s="1" t="str">
        <f>C61</f>
        <v>10.111.222-3</v>
      </c>
      <c r="D62" s="333" t="s">
        <v>38</v>
      </c>
      <c r="E62" s="4">
        <f>E61</f>
        <v>1000000</v>
      </c>
      <c r="F62" s="4">
        <f>F61</f>
        <v>126865</v>
      </c>
      <c r="G62" s="4">
        <f t="shared" ref="G62:G72" si="49">E62+F62</f>
        <v>1126865</v>
      </c>
      <c r="H62" s="4">
        <v>100000</v>
      </c>
      <c r="I62" s="4">
        <f t="shared" ref="I62:I72" si="50">G62+H62</f>
        <v>1226865</v>
      </c>
      <c r="J62" s="4">
        <f t="shared" ref="J62:J72" si="51">G62*0.12</f>
        <v>135223.79999999999</v>
      </c>
      <c r="K62" s="4">
        <f t="shared" ref="K62:K72" si="52">G62*0.07</f>
        <v>78880.55</v>
      </c>
      <c r="L62" s="6">
        <f t="shared" ref="L62:L72" si="53">G62*0.6%</f>
        <v>6761.1900000000005</v>
      </c>
      <c r="M62" s="6">
        <f>M61</f>
        <v>11000</v>
      </c>
      <c r="N62" s="6">
        <f t="shared" ref="N62:N72" si="54">J62+K62+L62+M62</f>
        <v>231865.53999999998</v>
      </c>
      <c r="O62" s="6">
        <f t="shared" si="45"/>
        <v>994999.46</v>
      </c>
      <c r="P62" s="6">
        <f t="shared" si="46"/>
        <v>27044.760000000002</v>
      </c>
      <c r="Q62" s="6">
        <f t="shared" si="47"/>
        <v>17241.034500000002</v>
      </c>
      <c r="R62" s="6">
        <f t="shared" si="48"/>
        <v>10705.217499999999</v>
      </c>
      <c r="S62" s="6">
        <f t="shared" ref="S62:S72" si="55">P62+Q62+R62</f>
        <v>54991.012000000002</v>
      </c>
      <c r="U62" s="347">
        <f t="shared" si="44"/>
        <v>1226865</v>
      </c>
      <c r="V62" s="347">
        <f t="shared" ref="V62:V73" si="56">S62</f>
        <v>54991.012000000002</v>
      </c>
      <c r="W62" s="347">
        <f t="shared" ref="W62:W72" si="57">N62</f>
        <v>231865.53999999998</v>
      </c>
      <c r="X62" s="6">
        <f t="shared" ref="X62:X72" si="58">O62</f>
        <v>994999.46</v>
      </c>
      <c r="Y62" s="1" t="s">
        <v>287</v>
      </c>
      <c r="Z62" s="6">
        <f t="shared" ref="Z62:Z71" si="59">U62+V62</f>
        <v>1281856.0120000001</v>
      </c>
      <c r="AD62" s="6">
        <f t="shared" ref="AD62:AD72" si="60">G62</f>
        <v>1126865</v>
      </c>
      <c r="AE62" s="6">
        <f t="shared" ref="AE62:AE72" si="61">H62</f>
        <v>100000</v>
      </c>
      <c r="AF62" s="6">
        <f t="shared" ref="AF62:AF72" si="62">J62+K62+L62</f>
        <v>220865.53999999998</v>
      </c>
      <c r="AG62" s="6">
        <f t="shared" ref="AG62:AG72" si="63">AD62-AF62</f>
        <v>905999.46</v>
      </c>
      <c r="AH62" s="4">
        <f t="shared" ref="AH62:AH72" si="64">M62</f>
        <v>11000</v>
      </c>
      <c r="AI62" s="1">
        <v>1.0209999999999999</v>
      </c>
      <c r="AK62" s="6">
        <f t="shared" ref="AK62:AK72" si="65">AD62*AI62</f>
        <v>1150529.1649999998</v>
      </c>
      <c r="AL62" s="6">
        <f t="shared" ref="AL62:AL72" si="66">AE62*AI62</f>
        <v>102099.99999999999</v>
      </c>
      <c r="AM62" s="6">
        <f t="shared" ref="AM62:AM72" si="67">AF62*AI62</f>
        <v>225503.71633999996</v>
      </c>
      <c r="AN62" s="6">
        <f t="shared" ref="AN62:AN72" si="68">AG62*AI62</f>
        <v>925025.44865999988</v>
      </c>
      <c r="AO62" s="6">
        <f t="shared" ref="AO62:AO72" si="69">AH62*AI62</f>
        <v>11230.999999999998</v>
      </c>
    </row>
    <row r="63" spans="2:42" x14ac:dyDescent="0.25">
      <c r="B63" s="1" t="s">
        <v>33</v>
      </c>
      <c r="C63" s="1" t="str">
        <f t="shared" ref="C63:C72" si="70">C62</f>
        <v>10.111.222-3</v>
      </c>
      <c r="D63" s="333" t="s">
        <v>39</v>
      </c>
      <c r="E63" s="4">
        <f t="shared" ref="E63:E72" si="71">E62</f>
        <v>1000000</v>
      </c>
      <c r="F63" s="4">
        <f t="shared" ref="F63:F72" si="72">F62</f>
        <v>126865</v>
      </c>
      <c r="G63" s="4">
        <f t="shared" si="49"/>
        <v>1126865</v>
      </c>
      <c r="H63" s="4">
        <v>100000</v>
      </c>
      <c r="I63" s="4">
        <f t="shared" si="50"/>
        <v>1226865</v>
      </c>
      <c r="J63" s="4">
        <f t="shared" si="51"/>
        <v>135223.79999999999</v>
      </c>
      <c r="K63" s="4">
        <f t="shared" si="52"/>
        <v>78880.55</v>
      </c>
      <c r="L63" s="6">
        <f t="shared" si="53"/>
        <v>6761.1900000000005</v>
      </c>
      <c r="M63" s="6">
        <f t="shared" ref="M63:M72" si="73">M62</f>
        <v>11000</v>
      </c>
      <c r="N63" s="6">
        <f t="shared" si="54"/>
        <v>231865.53999999998</v>
      </c>
      <c r="O63" s="6">
        <f t="shared" si="45"/>
        <v>994999.46</v>
      </c>
      <c r="P63" s="6">
        <f t="shared" si="46"/>
        <v>27044.760000000002</v>
      </c>
      <c r="Q63" s="6">
        <f t="shared" si="47"/>
        <v>17241.034500000002</v>
      </c>
      <c r="R63" s="6">
        <f t="shared" si="48"/>
        <v>10705.217499999999</v>
      </c>
      <c r="S63" s="6">
        <f t="shared" si="55"/>
        <v>54991.012000000002</v>
      </c>
      <c r="U63" s="347">
        <f t="shared" si="44"/>
        <v>1226865</v>
      </c>
      <c r="V63" s="347">
        <f t="shared" si="56"/>
        <v>54991.012000000002</v>
      </c>
      <c r="W63" s="347">
        <f t="shared" si="57"/>
        <v>231865.53999999998</v>
      </c>
      <c r="X63" s="6">
        <f t="shared" si="58"/>
        <v>994999.46</v>
      </c>
      <c r="Y63" s="1" t="s">
        <v>287</v>
      </c>
      <c r="Z63" s="6">
        <f t="shared" si="59"/>
        <v>1281856.0120000001</v>
      </c>
      <c r="AD63" s="6">
        <f t="shared" si="60"/>
        <v>1126865</v>
      </c>
      <c r="AE63" s="6">
        <f t="shared" si="61"/>
        <v>100000</v>
      </c>
      <c r="AF63" s="6">
        <f t="shared" si="62"/>
        <v>220865.53999999998</v>
      </c>
      <c r="AG63" s="6">
        <f t="shared" si="63"/>
        <v>905999.46</v>
      </c>
      <c r="AH63" s="4">
        <f t="shared" si="64"/>
        <v>11000</v>
      </c>
      <c r="AI63" s="1">
        <v>1.016</v>
      </c>
      <c r="AK63" s="6">
        <f t="shared" si="65"/>
        <v>1144894.8400000001</v>
      </c>
      <c r="AL63" s="6">
        <f t="shared" si="66"/>
        <v>101600</v>
      </c>
      <c r="AM63" s="6">
        <f t="shared" si="67"/>
        <v>224399.38863999999</v>
      </c>
      <c r="AN63" s="6">
        <f t="shared" si="68"/>
        <v>920495.45135999995</v>
      </c>
      <c r="AO63" s="6">
        <f t="shared" si="69"/>
        <v>11176</v>
      </c>
    </row>
    <row r="64" spans="2:42" x14ac:dyDescent="0.25">
      <c r="B64" s="1" t="s">
        <v>33</v>
      </c>
      <c r="C64" s="1" t="str">
        <f t="shared" si="70"/>
        <v>10.111.222-3</v>
      </c>
      <c r="D64" s="333" t="s">
        <v>40</v>
      </c>
      <c r="E64" s="4">
        <f t="shared" si="71"/>
        <v>1000000</v>
      </c>
      <c r="F64" s="4">
        <f t="shared" si="72"/>
        <v>126865</v>
      </c>
      <c r="G64" s="4">
        <f t="shared" si="49"/>
        <v>1126865</v>
      </c>
      <c r="H64" s="4">
        <v>100000</v>
      </c>
      <c r="I64" s="4">
        <f t="shared" si="50"/>
        <v>1226865</v>
      </c>
      <c r="J64" s="4">
        <f t="shared" si="51"/>
        <v>135223.79999999999</v>
      </c>
      <c r="K64" s="4">
        <f t="shared" si="52"/>
        <v>78880.55</v>
      </c>
      <c r="L64" s="6">
        <f t="shared" si="53"/>
        <v>6761.1900000000005</v>
      </c>
      <c r="M64" s="6">
        <f t="shared" si="73"/>
        <v>11000</v>
      </c>
      <c r="N64" s="6">
        <f t="shared" si="54"/>
        <v>231865.53999999998</v>
      </c>
      <c r="O64" s="6">
        <f t="shared" si="45"/>
        <v>994999.46</v>
      </c>
      <c r="P64" s="6">
        <f t="shared" si="46"/>
        <v>27044.760000000002</v>
      </c>
      <c r="Q64" s="6">
        <f t="shared" si="47"/>
        <v>17241.034500000002</v>
      </c>
      <c r="R64" s="6">
        <f t="shared" si="48"/>
        <v>10705.217499999999</v>
      </c>
      <c r="S64" s="6">
        <f t="shared" si="55"/>
        <v>54991.012000000002</v>
      </c>
      <c r="U64" s="347">
        <f t="shared" si="44"/>
        <v>1226865</v>
      </c>
      <c r="V64" s="347">
        <f t="shared" si="56"/>
        <v>54991.012000000002</v>
      </c>
      <c r="W64" s="347">
        <f t="shared" si="57"/>
        <v>231865.53999999998</v>
      </c>
      <c r="X64" s="6">
        <f t="shared" si="58"/>
        <v>994999.46</v>
      </c>
      <c r="Y64" s="1" t="s">
        <v>287</v>
      </c>
      <c r="Z64" s="6">
        <f t="shared" si="59"/>
        <v>1281856.0120000001</v>
      </c>
      <c r="AD64" s="6">
        <f t="shared" si="60"/>
        <v>1126865</v>
      </c>
      <c r="AE64" s="6">
        <f t="shared" si="61"/>
        <v>100000</v>
      </c>
      <c r="AF64" s="6">
        <f t="shared" si="62"/>
        <v>220865.53999999998</v>
      </c>
      <c r="AG64" s="6">
        <f t="shared" si="63"/>
        <v>905999.46</v>
      </c>
      <c r="AH64" s="4">
        <f t="shared" si="64"/>
        <v>11000</v>
      </c>
      <c r="AI64" s="1">
        <v>1.0129999999999999</v>
      </c>
      <c r="AK64" s="6">
        <f t="shared" si="65"/>
        <v>1141514.2449999999</v>
      </c>
      <c r="AL64" s="6">
        <f t="shared" si="66"/>
        <v>101299.99999999999</v>
      </c>
      <c r="AM64" s="6">
        <f t="shared" si="67"/>
        <v>223736.79201999996</v>
      </c>
      <c r="AN64" s="6">
        <f t="shared" si="68"/>
        <v>917777.45297999983</v>
      </c>
      <c r="AO64" s="6">
        <f t="shared" si="69"/>
        <v>11142.999999999998</v>
      </c>
    </row>
    <row r="65" spans="2:42" x14ac:dyDescent="0.25">
      <c r="B65" s="1" t="s">
        <v>33</v>
      </c>
      <c r="C65" s="1" t="str">
        <f t="shared" si="70"/>
        <v>10.111.222-3</v>
      </c>
      <c r="D65" s="333" t="s">
        <v>41</v>
      </c>
      <c r="E65" s="4">
        <f t="shared" si="71"/>
        <v>1000000</v>
      </c>
      <c r="F65" s="4">
        <f t="shared" si="72"/>
        <v>126865</v>
      </c>
      <c r="G65" s="4">
        <f t="shared" si="49"/>
        <v>1126865</v>
      </c>
      <c r="H65" s="4">
        <v>100000</v>
      </c>
      <c r="I65" s="4">
        <f t="shared" si="50"/>
        <v>1226865</v>
      </c>
      <c r="J65" s="4">
        <f t="shared" si="51"/>
        <v>135223.79999999999</v>
      </c>
      <c r="K65" s="4">
        <f t="shared" si="52"/>
        <v>78880.55</v>
      </c>
      <c r="L65" s="6">
        <f t="shared" si="53"/>
        <v>6761.1900000000005</v>
      </c>
      <c r="M65" s="6">
        <f t="shared" si="73"/>
        <v>11000</v>
      </c>
      <c r="N65" s="6">
        <f t="shared" si="54"/>
        <v>231865.53999999998</v>
      </c>
      <c r="O65" s="6">
        <f t="shared" si="45"/>
        <v>994999.46</v>
      </c>
      <c r="P65" s="6">
        <f t="shared" si="46"/>
        <v>27044.760000000002</v>
      </c>
      <c r="Q65" s="6">
        <f t="shared" si="47"/>
        <v>17241.034500000002</v>
      </c>
      <c r="R65" s="6">
        <f t="shared" si="48"/>
        <v>10705.217499999999</v>
      </c>
      <c r="S65" s="6">
        <f t="shared" si="55"/>
        <v>54991.012000000002</v>
      </c>
      <c r="U65" s="347">
        <f t="shared" si="44"/>
        <v>1226865</v>
      </c>
      <c r="V65" s="347">
        <f t="shared" si="56"/>
        <v>54991.012000000002</v>
      </c>
      <c r="W65" s="347">
        <f t="shared" si="57"/>
        <v>231865.53999999998</v>
      </c>
      <c r="X65" s="6">
        <f t="shared" si="58"/>
        <v>994999.46</v>
      </c>
      <c r="Y65" s="1" t="s">
        <v>287</v>
      </c>
      <c r="Z65" s="6">
        <f t="shared" si="59"/>
        <v>1281856.0120000001</v>
      </c>
      <c r="AD65" s="6">
        <f t="shared" si="60"/>
        <v>1126865</v>
      </c>
      <c r="AE65" s="6">
        <f t="shared" si="61"/>
        <v>100000</v>
      </c>
      <c r="AF65" s="6">
        <f t="shared" si="62"/>
        <v>220865.53999999998</v>
      </c>
      <c r="AG65" s="6">
        <f t="shared" si="63"/>
        <v>905999.46</v>
      </c>
      <c r="AH65" s="4">
        <f t="shared" si="64"/>
        <v>11000</v>
      </c>
      <c r="AI65" s="1">
        <v>1.0129999999999999</v>
      </c>
      <c r="AK65" s="6">
        <f t="shared" si="65"/>
        <v>1141514.2449999999</v>
      </c>
      <c r="AL65" s="6">
        <f t="shared" si="66"/>
        <v>101299.99999999999</v>
      </c>
      <c r="AM65" s="6">
        <f t="shared" si="67"/>
        <v>223736.79201999996</v>
      </c>
      <c r="AN65" s="6">
        <f t="shared" si="68"/>
        <v>917777.45297999983</v>
      </c>
      <c r="AO65" s="6">
        <f t="shared" si="69"/>
        <v>11142.999999999998</v>
      </c>
    </row>
    <row r="66" spans="2:42" x14ac:dyDescent="0.25">
      <c r="B66" s="1" t="s">
        <v>33</v>
      </c>
      <c r="C66" s="1" t="str">
        <f t="shared" si="70"/>
        <v>10.111.222-3</v>
      </c>
      <c r="D66" s="333" t="s">
        <v>42</v>
      </c>
      <c r="E66" s="4">
        <f t="shared" si="71"/>
        <v>1000000</v>
      </c>
      <c r="F66" s="4">
        <f t="shared" si="72"/>
        <v>126865</v>
      </c>
      <c r="G66" s="4">
        <f t="shared" si="49"/>
        <v>1126865</v>
      </c>
      <c r="H66" s="4">
        <v>100000</v>
      </c>
      <c r="I66" s="4">
        <f t="shared" si="50"/>
        <v>1226865</v>
      </c>
      <c r="J66" s="4">
        <f t="shared" si="51"/>
        <v>135223.79999999999</v>
      </c>
      <c r="K66" s="4">
        <f t="shared" si="52"/>
        <v>78880.55</v>
      </c>
      <c r="L66" s="6">
        <f t="shared" si="53"/>
        <v>6761.1900000000005</v>
      </c>
      <c r="M66" s="6">
        <f t="shared" si="73"/>
        <v>11000</v>
      </c>
      <c r="N66" s="6">
        <f t="shared" si="54"/>
        <v>231865.53999999998</v>
      </c>
      <c r="O66" s="6">
        <f t="shared" si="45"/>
        <v>994999.46</v>
      </c>
      <c r="P66" s="6">
        <f t="shared" si="46"/>
        <v>27044.760000000002</v>
      </c>
      <c r="Q66" s="6">
        <f t="shared" si="47"/>
        <v>17241.034500000002</v>
      </c>
      <c r="R66" s="6">
        <f t="shared" si="48"/>
        <v>10705.217499999999</v>
      </c>
      <c r="S66" s="6">
        <f t="shared" si="55"/>
        <v>54991.012000000002</v>
      </c>
      <c r="U66" s="347">
        <f t="shared" si="44"/>
        <v>1226865</v>
      </c>
      <c r="V66" s="347">
        <f t="shared" si="56"/>
        <v>54991.012000000002</v>
      </c>
      <c r="W66" s="347">
        <f t="shared" si="57"/>
        <v>231865.53999999998</v>
      </c>
      <c r="X66" s="6">
        <f t="shared" si="58"/>
        <v>994999.46</v>
      </c>
      <c r="Y66" s="1" t="s">
        <v>287</v>
      </c>
      <c r="Z66" s="6">
        <f t="shared" si="59"/>
        <v>1281856.0120000001</v>
      </c>
      <c r="AD66" s="6">
        <f t="shared" si="60"/>
        <v>1126865</v>
      </c>
      <c r="AE66" s="6">
        <f t="shared" si="61"/>
        <v>100000</v>
      </c>
      <c r="AF66" s="6">
        <f t="shared" si="62"/>
        <v>220865.53999999998</v>
      </c>
      <c r="AG66" s="6">
        <f t="shared" si="63"/>
        <v>905999.46</v>
      </c>
      <c r="AH66" s="4">
        <f t="shared" si="64"/>
        <v>11000</v>
      </c>
      <c r="AI66" s="1">
        <v>1.014</v>
      </c>
      <c r="AK66" s="6">
        <f t="shared" si="65"/>
        <v>1142641.1100000001</v>
      </c>
      <c r="AL66" s="6">
        <f t="shared" si="66"/>
        <v>101400</v>
      </c>
      <c r="AM66" s="6">
        <f t="shared" si="67"/>
        <v>223957.65755999999</v>
      </c>
      <c r="AN66" s="6">
        <f t="shared" si="68"/>
        <v>918683.45244000002</v>
      </c>
      <c r="AO66" s="6">
        <f t="shared" si="69"/>
        <v>11154</v>
      </c>
    </row>
    <row r="67" spans="2:42" x14ac:dyDescent="0.25">
      <c r="B67" s="1" t="s">
        <v>33</v>
      </c>
      <c r="C67" s="1" t="str">
        <f t="shared" si="70"/>
        <v>10.111.222-3</v>
      </c>
      <c r="D67" s="333" t="s">
        <v>43</v>
      </c>
      <c r="E67" s="4">
        <f t="shared" si="71"/>
        <v>1000000</v>
      </c>
      <c r="F67" s="4">
        <f t="shared" si="72"/>
        <v>126865</v>
      </c>
      <c r="G67" s="4">
        <f t="shared" si="49"/>
        <v>1126865</v>
      </c>
      <c r="H67" s="4">
        <v>100000</v>
      </c>
      <c r="I67" s="4">
        <f t="shared" si="50"/>
        <v>1226865</v>
      </c>
      <c r="J67" s="4">
        <f t="shared" si="51"/>
        <v>135223.79999999999</v>
      </c>
      <c r="K67" s="4">
        <f t="shared" si="52"/>
        <v>78880.55</v>
      </c>
      <c r="L67" s="6">
        <f t="shared" si="53"/>
        <v>6761.1900000000005</v>
      </c>
      <c r="M67" s="6">
        <f t="shared" si="73"/>
        <v>11000</v>
      </c>
      <c r="N67" s="6">
        <f t="shared" si="54"/>
        <v>231865.53999999998</v>
      </c>
      <c r="O67" s="6">
        <f t="shared" si="45"/>
        <v>994999.46</v>
      </c>
      <c r="P67" s="6">
        <f t="shared" si="46"/>
        <v>27044.760000000002</v>
      </c>
      <c r="Q67" s="6">
        <f t="shared" si="47"/>
        <v>17241.034500000002</v>
      </c>
      <c r="R67" s="6">
        <f t="shared" si="48"/>
        <v>10705.217499999999</v>
      </c>
      <c r="S67" s="6">
        <f t="shared" si="55"/>
        <v>54991.012000000002</v>
      </c>
      <c r="U67" s="347">
        <f t="shared" si="44"/>
        <v>1226865</v>
      </c>
      <c r="V67" s="347">
        <f t="shared" si="56"/>
        <v>54991.012000000002</v>
      </c>
      <c r="W67" s="347">
        <f t="shared" si="57"/>
        <v>231865.53999999998</v>
      </c>
      <c r="X67" s="6">
        <f t="shared" si="58"/>
        <v>994999.46</v>
      </c>
      <c r="Y67" s="1" t="s">
        <v>287</v>
      </c>
      <c r="Z67" s="6">
        <f t="shared" si="59"/>
        <v>1281856.0120000001</v>
      </c>
      <c r="AD67" s="6">
        <f t="shared" si="60"/>
        <v>1126865</v>
      </c>
      <c r="AE67" s="6">
        <f t="shared" si="61"/>
        <v>100000</v>
      </c>
      <c r="AF67" s="6">
        <f t="shared" si="62"/>
        <v>220865.53999999998</v>
      </c>
      <c r="AG67" s="6">
        <f t="shared" si="63"/>
        <v>905999.46</v>
      </c>
      <c r="AH67" s="4">
        <f t="shared" si="64"/>
        <v>11000</v>
      </c>
      <c r="AI67" s="1">
        <v>1.014</v>
      </c>
      <c r="AK67" s="6">
        <f t="shared" si="65"/>
        <v>1142641.1100000001</v>
      </c>
      <c r="AL67" s="6">
        <f t="shared" si="66"/>
        <v>101400</v>
      </c>
      <c r="AM67" s="6">
        <f t="shared" si="67"/>
        <v>223957.65755999999</v>
      </c>
      <c r="AN67" s="6">
        <f t="shared" si="68"/>
        <v>918683.45244000002</v>
      </c>
      <c r="AO67" s="6">
        <f t="shared" si="69"/>
        <v>11154</v>
      </c>
    </row>
    <row r="68" spans="2:42" x14ac:dyDescent="0.25">
      <c r="B68" s="1" t="s">
        <v>33</v>
      </c>
      <c r="C68" s="1" t="str">
        <f t="shared" si="70"/>
        <v>10.111.222-3</v>
      </c>
      <c r="D68" s="333" t="s">
        <v>44</v>
      </c>
      <c r="E68" s="4">
        <f t="shared" si="71"/>
        <v>1000000</v>
      </c>
      <c r="F68" s="4">
        <f t="shared" si="72"/>
        <v>126865</v>
      </c>
      <c r="G68" s="4">
        <f t="shared" si="49"/>
        <v>1126865</v>
      </c>
      <c r="H68" s="4">
        <v>100000</v>
      </c>
      <c r="I68" s="4">
        <f t="shared" si="50"/>
        <v>1226865</v>
      </c>
      <c r="J68" s="4">
        <f t="shared" si="51"/>
        <v>135223.79999999999</v>
      </c>
      <c r="K68" s="4">
        <f t="shared" si="52"/>
        <v>78880.55</v>
      </c>
      <c r="L68" s="6">
        <f t="shared" si="53"/>
        <v>6761.1900000000005</v>
      </c>
      <c r="M68" s="6">
        <f t="shared" si="73"/>
        <v>11000</v>
      </c>
      <c r="N68" s="6">
        <f t="shared" si="54"/>
        <v>231865.53999999998</v>
      </c>
      <c r="O68" s="6">
        <f t="shared" si="45"/>
        <v>994999.46</v>
      </c>
      <c r="P68" s="6">
        <f t="shared" si="46"/>
        <v>27044.760000000002</v>
      </c>
      <c r="Q68" s="6">
        <f t="shared" si="47"/>
        <v>17241.034500000002</v>
      </c>
      <c r="R68" s="6">
        <f t="shared" si="48"/>
        <v>10705.217499999999</v>
      </c>
      <c r="S68" s="6">
        <f t="shared" si="55"/>
        <v>54991.012000000002</v>
      </c>
      <c r="U68" s="347">
        <f t="shared" si="44"/>
        <v>1226865</v>
      </c>
      <c r="V68" s="347">
        <f t="shared" si="56"/>
        <v>54991.012000000002</v>
      </c>
      <c r="W68" s="347">
        <f t="shared" si="57"/>
        <v>231865.53999999998</v>
      </c>
      <c r="X68" s="6">
        <f t="shared" si="58"/>
        <v>994999.46</v>
      </c>
      <c r="Y68" s="1" t="s">
        <v>287</v>
      </c>
      <c r="Z68" s="6">
        <f t="shared" si="59"/>
        <v>1281856.0120000001</v>
      </c>
      <c r="AD68" s="6">
        <f t="shared" si="60"/>
        <v>1126865</v>
      </c>
      <c r="AE68" s="6">
        <f t="shared" si="61"/>
        <v>100000</v>
      </c>
      <c r="AF68" s="6">
        <f t="shared" si="62"/>
        <v>220865.53999999998</v>
      </c>
      <c r="AG68" s="6">
        <f t="shared" si="63"/>
        <v>905999.46</v>
      </c>
      <c r="AH68" s="4">
        <f t="shared" si="64"/>
        <v>11000</v>
      </c>
      <c r="AI68" s="1">
        <v>1.0129999999999999</v>
      </c>
      <c r="AK68" s="6">
        <f t="shared" si="65"/>
        <v>1141514.2449999999</v>
      </c>
      <c r="AL68" s="6">
        <f t="shared" si="66"/>
        <v>101299.99999999999</v>
      </c>
      <c r="AM68" s="6">
        <f t="shared" si="67"/>
        <v>223736.79201999996</v>
      </c>
      <c r="AN68" s="6">
        <f t="shared" si="68"/>
        <v>917777.45297999983</v>
      </c>
      <c r="AO68" s="6">
        <f t="shared" si="69"/>
        <v>11142.999999999998</v>
      </c>
    </row>
    <row r="69" spans="2:42" x14ac:dyDescent="0.25">
      <c r="B69" s="1" t="s">
        <v>33</v>
      </c>
      <c r="C69" s="1" t="str">
        <f t="shared" si="70"/>
        <v>10.111.222-3</v>
      </c>
      <c r="D69" s="333" t="s">
        <v>45</v>
      </c>
      <c r="E69" s="4">
        <f t="shared" si="71"/>
        <v>1000000</v>
      </c>
      <c r="F69" s="4">
        <f t="shared" si="72"/>
        <v>126865</v>
      </c>
      <c r="G69" s="4">
        <f t="shared" si="49"/>
        <v>1126865</v>
      </c>
      <c r="H69" s="4">
        <v>100000</v>
      </c>
      <c r="I69" s="4">
        <f t="shared" si="50"/>
        <v>1226865</v>
      </c>
      <c r="J69" s="4">
        <f t="shared" si="51"/>
        <v>135223.79999999999</v>
      </c>
      <c r="K69" s="4">
        <f t="shared" si="52"/>
        <v>78880.55</v>
      </c>
      <c r="L69" s="6">
        <f t="shared" si="53"/>
        <v>6761.1900000000005</v>
      </c>
      <c r="M69" s="6">
        <f t="shared" si="73"/>
        <v>11000</v>
      </c>
      <c r="N69" s="6">
        <f t="shared" si="54"/>
        <v>231865.53999999998</v>
      </c>
      <c r="O69" s="6">
        <f t="shared" si="45"/>
        <v>994999.46</v>
      </c>
      <c r="P69" s="6">
        <f t="shared" si="46"/>
        <v>27044.760000000002</v>
      </c>
      <c r="Q69" s="6">
        <f t="shared" si="47"/>
        <v>17241.034500000002</v>
      </c>
      <c r="R69" s="6">
        <f t="shared" si="48"/>
        <v>10705.217499999999</v>
      </c>
      <c r="S69" s="6">
        <f t="shared" si="55"/>
        <v>54991.012000000002</v>
      </c>
      <c r="U69" s="347">
        <f t="shared" si="44"/>
        <v>1226865</v>
      </c>
      <c r="V69" s="347">
        <f t="shared" si="56"/>
        <v>54991.012000000002</v>
      </c>
      <c r="W69" s="347">
        <f t="shared" si="57"/>
        <v>231865.53999999998</v>
      </c>
      <c r="X69" s="6">
        <f t="shared" si="58"/>
        <v>994999.46</v>
      </c>
      <c r="Y69" s="1" t="s">
        <v>287</v>
      </c>
      <c r="Z69" s="6">
        <f t="shared" si="59"/>
        <v>1281856.0120000001</v>
      </c>
      <c r="AD69" s="6">
        <f t="shared" si="60"/>
        <v>1126865</v>
      </c>
      <c r="AE69" s="6">
        <f t="shared" si="61"/>
        <v>100000</v>
      </c>
      <c r="AF69" s="6">
        <f t="shared" si="62"/>
        <v>220865.53999999998</v>
      </c>
      <c r="AG69" s="6">
        <f t="shared" si="63"/>
        <v>905999.46</v>
      </c>
      <c r="AH69" s="4">
        <f t="shared" si="64"/>
        <v>11000</v>
      </c>
      <c r="AI69" s="1">
        <v>1.012</v>
      </c>
      <c r="AK69" s="6">
        <f t="shared" si="65"/>
        <v>1140387.3800000001</v>
      </c>
      <c r="AL69" s="6">
        <f t="shared" si="66"/>
        <v>101200</v>
      </c>
      <c r="AM69" s="6">
        <f t="shared" si="67"/>
        <v>223515.92647999999</v>
      </c>
      <c r="AN69" s="6">
        <f t="shared" si="68"/>
        <v>916871.45351999998</v>
      </c>
      <c r="AO69" s="6">
        <f t="shared" si="69"/>
        <v>11132</v>
      </c>
    </row>
    <row r="70" spans="2:42" x14ac:dyDescent="0.25">
      <c r="B70" s="1" t="s">
        <v>33</v>
      </c>
      <c r="C70" s="1" t="str">
        <f t="shared" si="70"/>
        <v>10.111.222-3</v>
      </c>
      <c r="D70" s="333" t="s">
        <v>46</v>
      </c>
      <c r="E70" s="4">
        <f t="shared" si="71"/>
        <v>1000000</v>
      </c>
      <c r="F70" s="4">
        <f t="shared" si="72"/>
        <v>126865</v>
      </c>
      <c r="G70" s="4">
        <f t="shared" si="49"/>
        <v>1126865</v>
      </c>
      <c r="H70" s="4">
        <v>100000</v>
      </c>
      <c r="I70" s="4">
        <f t="shared" si="50"/>
        <v>1226865</v>
      </c>
      <c r="J70" s="4">
        <f t="shared" si="51"/>
        <v>135223.79999999999</v>
      </c>
      <c r="K70" s="4">
        <f t="shared" si="52"/>
        <v>78880.55</v>
      </c>
      <c r="L70" s="6">
        <f t="shared" si="53"/>
        <v>6761.1900000000005</v>
      </c>
      <c r="M70" s="6">
        <f t="shared" si="73"/>
        <v>11000</v>
      </c>
      <c r="N70" s="6">
        <f t="shared" si="54"/>
        <v>231865.53999999998</v>
      </c>
      <c r="O70" s="6">
        <f t="shared" si="45"/>
        <v>994999.46</v>
      </c>
      <c r="P70" s="6">
        <f t="shared" si="46"/>
        <v>27044.760000000002</v>
      </c>
      <c r="Q70" s="6">
        <f t="shared" si="47"/>
        <v>17241.034500000002</v>
      </c>
      <c r="R70" s="6">
        <f t="shared" si="48"/>
        <v>10705.217499999999</v>
      </c>
      <c r="S70" s="6">
        <f t="shared" si="55"/>
        <v>54991.012000000002</v>
      </c>
      <c r="U70" s="347">
        <f t="shared" si="44"/>
        <v>1226865</v>
      </c>
      <c r="V70" s="347">
        <f t="shared" si="56"/>
        <v>54991.012000000002</v>
      </c>
      <c r="W70" s="347">
        <f t="shared" si="57"/>
        <v>231865.53999999998</v>
      </c>
      <c r="X70" s="6">
        <f t="shared" si="58"/>
        <v>994999.46</v>
      </c>
      <c r="Y70" s="1" t="s">
        <v>287</v>
      </c>
      <c r="Z70" s="6">
        <f t="shared" si="59"/>
        <v>1281856.0120000001</v>
      </c>
      <c r="AD70" s="6">
        <f t="shared" si="60"/>
        <v>1126865</v>
      </c>
      <c r="AE70" s="6">
        <f t="shared" si="61"/>
        <v>100000</v>
      </c>
      <c r="AF70" s="6">
        <f t="shared" si="62"/>
        <v>220865.53999999998</v>
      </c>
      <c r="AG70" s="6">
        <f t="shared" si="63"/>
        <v>905999.46</v>
      </c>
      <c r="AH70" s="4">
        <f t="shared" si="64"/>
        <v>11000</v>
      </c>
      <c r="AI70" s="1">
        <v>1.0049999999999999</v>
      </c>
      <c r="AK70" s="6">
        <f t="shared" si="65"/>
        <v>1132499.325</v>
      </c>
      <c r="AL70" s="6">
        <f t="shared" si="66"/>
        <v>100499.99999999999</v>
      </c>
      <c r="AM70" s="6">
        <f t="shared" si="67"/>
        <v>221969.86769999994</v>
      </c>
      <c r="AN70" s="6">
        <f t="shared" si="68"/>
        <v>910529.45729999989</v>
      </c>
      <c r="AO70" s="6">
        <f t="shared" si="69"/>
        <v>11054.999999999998</v>
      </c>
    </row>
    <row r="71" spans="2:42" x14ac:dyDescent="0.25">
      <c r="B71" s="1" t="s">
        <v>33</v>
      </c>
      <c r="C71" s="1" t="str">
        <f t="shared" si="70"/>
        <v>10.111.222-3</v>
      </c>
      <c r="D71" s="333" t="s">
        <v>47</v>
      </c>
      <c r="E71" s="4">
        <f t="shared" si="71"/>
        <v>1000000</v>
      </c>
      <c r="F71" s="4">
        <f t="shared" si="72"/>
        <v>126865</v>
      </c>
      <c r="G71" s="4">
        <f t="shared" si="49"/>
        <v>1126865</v>
      </c>
      <c r="H71" s="4">
        <v>100000</v>
      </c>
      <c r="I71" s="4">
        <f t="shared" si="50"/>
        <v>1226865</v>
      </c>
      <c r="J71" s="4">
        <f t="shared" si="51"/>
        <v>135223.79999999999</v>
      </c>
      <c r="K71" s="4">
        <f t="shared" si="52"/>
        <v>78880.55</v>
      </c>
      <c r="L71" s="6">
        <f t="shared" si="53"/>
        <v>6761.1900000000005</v>
      </c>
      <c r="M71" s="6">
        <f t="shared" si="73"/>
        <v>11000</v>
      </c>
      <c r="N71" s="6">
        <f t="shared" si="54"/>
        <v>231865.53999999998</v>
      </c>
      <c r="O71" s="6">
        <f t="shared" si="45"/>
        <v>994999.46</v>
      </c>
      <c r="P71" s="6">
        <f t="shared" si="46"/>
        <v>27044.760000000002</v>
      </c>
      <c r="Q71" s="6">
        <f t="shared" si="47"/>
        <v>17241.034500000002</v>
      </c>
      <c r="R71" s="6">
        <f t="shared" si="48"/>
        <v>10705.217499999999</v>
      </c>
      <c r="S71" s="6">
        <f t="shared" si="55"/>
        <v>54991.012000000002</v>
      </c>
      <c r="U71" s="347">
        <f t="shared" si="44"/>
        <v>1226865</v>
      </c>
      <c r="V71" s="347">
        <f t="shared" si="56"/>
        <v>54991.012000000002</v>
      </c>
      <c r="W71" s="347">
        <f t="shared" si="57"/>
        <v>231865.53999999998</v>
      </c>
      <c r="X71" s="6">
        <f t="shared" si="58"/>
        <v>994999.46</v>
      </c>
      <c r="Y71" s="1" t="s">
        <v>287</v>
      </c>
      <c r="Z71" s="6">
        <f t="shared" si="59"/>
        <v>1281856.0120000001</v>
      </c>
      <c r="AD71" s="6">
        <f t="shared" si="60"/>
        <v>1126865</v>
      </c>
      <c r="AE71" s="6">
        <f t="shared" si="61"/>
        <v>100000</v>
      </c>
      <c r="AF71" s="6">
        <f t="shared" si="62"/>
        <v>220865.53999999998</v>
      </c>
      <c r="AG71" s="6">
        <f t="shared" si="63"/>
        <v>905999.46</v>
      </c>
      <c r="AH71" s="4">
        <f t="shared" si="64"/>
        <v>11000</v>
      </c>
      <c r="AI71" s="449">
        <v>1</v>
      </c>
      <c r="AK71" s="6">
        <f t="shared" si="65"/>
        <v>1126865</v>
      </c>
      <c r="AL71" s="6">
        <f t="shared" si="66"/>
        <v>100000</v>
      </c>
      <c r="AM71" s="6">
        <f t="shared" si="67"/>
        <v>220865.53999999998</v>
      </c>
      <c r="AN71" s="6">
        <f t="shared" si="68"/>
        <v>905999.46</v>
      </c>
      <c r="AO71" s="6">
        <f t="shared" si="69"/>
        <v>11000</v>
      </c>
    </row>
    <row r="72" spans="2:42" x14ac:dyDescent="0.25">
      <c r="B72" s="1" t="s">
        <v>33</v>
      </c>
      <c r="C72" s="1" t="str">
        <f t="shared" si="70"/>
        <v>10.111.222-3</v>
      </c>
      <c r="D72" s="333" t="s">
        <v>48</v>
      </c>
      <c r="E72" s="4">
        <f t="shared" si="71"/>
        <v>1000000</v>
      </c>
      <c r="F72" s="4">
        <f t="shared" si="72"/>
        <v>126865</v>
      </c>
      <c r="G72" s="4">
        <f t="shared" si="49"/>
        <v>1126865</v>
      </c>
      <c r="H72" s="4">
        <v>100000</v>
      </c>
      <c r="I72" s="4">
        <f t="shared" si="50"/>
        <v>1226865</v>
      </c>
      <c r="J72" s="4">
        <f t="shared" si="51"/>
        <v>135223.79999999999</v>
      </c>
      <c r="K72" s="4">
        <f t="shared" si="52"/>
        <v>78880.55</v>
      </c>
      <c r="L72" s="6">
        <f t="shared" si="53"/>
        <v>6761.1900000000005</v>
      </c>
      <c r="M72" s="6">
        <f t="shared" si="73"/>
        <v>11000</v>
      </c>
      <c r="N72" s="6">
        <f t="shared" si="54"/>
        <v>231865.53999999998</v>
      </c>
      <c r="O72" s="6">
        <f t="shared" si="45"/>
        <v>994999.46</v>
      </c>
      <c r="P72" s="6">
        <f t="shared" si="46"/>
        <v>27044.760000000002</v>
      </c>
      <c r="Q72" s="6">
        <f t="shared" si="47"/>
        <v>17241.034500000002</v>
      </c>
      <c r="R72" s="6">
        <f t="shared" si="48"/>
        <v>10705.217499999999</v>
      </c>
      <c r="S72" s="6">
        <f t="shared" si="55"/>
        <v>54991.012000000002</v>
      </c>
      <c r="U72" s="347">
        <f t="shared" si="44"/>
        <v>1226865</v>
      </c>
      <c r="V72" s="347">
        <f t="shared" si="56"/>
        <v>54991.012000000002</v>
      </c>
      <c r="W72" s="347">
        <f t="shared" si="57"/>
        <v>231865.53999999998</v>
      </c>
      <c r="X72" s="6">
        <f t="shared" si="58"/>
        <v>994999.46</v>
      </c>
      <c r="Y72" s="1" t="s">
        <v>288</v>
      </c>
      <c r="AA72" s="6">
        <f>U72+V72</f>
        <v>1281856.0120000001</v>
      </c>
      <c r="AD72" s="6">
        <f t="shared" si="60"/>
        <v>1126865</v>
      </c>
      <c r="AE72" s="6">
        <f t="shared" si="61"/>
        <v>100000</v>
      </c>
      <c r="AF72" s="6">
        <f t="shared" si="62"/>
        <v>220865.53999999998</v>
      </c>
      <c r="AG72" s="6">
        <f t="shared" si="63"/>
        <v>905999.46</v>
      </c>
      <c r="AH72" s="4">
        <f t="shared" si="64"/>
        <v>11000</v>
      </c>
      <c r="AI72" s="449">
        <v>1</v>
      </c>
      <c r="AK72" s="6">
        <f t="shared" si="65"/>
        <v>1126865</v>
      </c>
      <c r="AL72" s="6">
        <f t="shared" si="66"/>
        <v>100000</v>
      </c>
      <c r="AM72" s="6">
        <f t="shared" si="67"/>
        <v>220865.53999999998</v>
      </c>
      <c r="AN72" s="6">
        <f t="shared" si="68"/>
        <v>905999.46</v>
      </c>
      <c r="AO72" s="6">
        <f t="shared" si="69"/>
        <v>11000</v>
      </c>
    </row>
    <row r="73" spans="2:42" ht="14.4" thickBot="1" x14ac:dyDescent="0.3">
      <c r="U73" s="347">
        <f t="shared" si="44"/>
        <v>0</v>
      </c>
      <c r="V73" s="347">
        <f t="shared" si="56"/>
        <v>0</v>
      </c>
      <c r="W73" s="341"/>
    </row>
    <row r="74" spans="2:42" ht="14.4" thickBot="1" x14ac:dyDescent="0.3">
      <c r="B74" s="329"/>
      <c r="C74" s="324" t="s">
        <v>14</v>
      </c>
      <c r="D74" s="323"/>
      <c r="E74" s="348">
        <f t="shared" ref="E74:F74" si="74">SUM(E61:E73)</f>
        <v>12000000</v>
      </c>
      <c r="F74" s="348">
        <f t="shared" si="74"/>
        <v>1522380</v>
      </c>
      <c r="G74" s="348">
        <f>SUM(G61:G73)</f>
        <v>13522380</v>
      </c>
      <c r="H74" s="325">
        <f t="shared" ref="H74:J74" si="75">SUM(H61:H73)</f>
        <v>1200000</v>
      </c>
      <c r="I74" s="325">
        <f>SUM(I61:I73)</f>
        <v>14722380</v>
      </c>
      <c r="J74" s="325">
        <f t="shared" si="75"/>
        <v>1622685.6000000003</v>
      </c>
      <c r="K74" s="325">
        <f>SUM(K61:K73)</f>
        <v>946566.60000000021</v>
      </c>
      <c r="L74" s="325">
        <f t="shared" ref="L74:P74" si="76">SUM(L61:L73)</f>
        <v>81134.280000000013</v>
      </c>
      <c r="M74" s="325">
        <f t="shared" si="76"/>
        <v>132000</v>
      </c>
      <c r="N74" s="325">
        <f t="shared" si="76"/>
        <v>2782386.48</v>
      </c>
      <c r="O74" s="325">
        <f>SUM(O61:O73)</f>
        <v>11939993.520000003</v>
      </c>
      <c r="P74" s="325">
        <f t="shared" si="76"/>
        <v>324537.12000000005</v>
      </c>
      <c r="Q74" s="325">
        <f t="shared" ref="Q74:S74" si="77">SUM(Q61:Q73)</f>
        <v>206892.41400000008</v>
      </c>
      <c r="R74" s="325">
        <f t="shared" si="77"/>
        <v>128462.60999999999</v>
      </c>
      <c r="S74" s="325">
        <f t="shared" si="77"/>
        <v>659892.14399999997</v>
      </c>
      <c r="U74" s="352">
        <f>SUM(U61:U73)</f>
        <v>14722380</v>
      </c>
      <c r="V74" s="352">
        <f t="shared" ref="V74:AA74" si="78">SUM(V61:V73)</f>
        <v>659892.14399999997</v>
      </c>
      <c r="W74" s="352">
        <f t="shared" si="78"/>
        <v>2782386.48</v>
      </c>
      <c r="X74" s="352">
        <f t="shared" si="78"/>
        <v>11939993.520000003</v>
      </c>
      <c r="Y74" s="352">
        <f t="shared" si="78"/>
        <v>0</v>
      </c>
      <c r="Z74" s="352">
        <f t="shared" si="78"/>
        <v>14100416.132000001</v>
      </c>
      <c r="AA74" s="352">
        <f t="shared" si="78"/>
        <v>1281856.0120000001</v>
      </c>
      <c r="AD74" s="6">
        <f>SUM(AD61:AD73)</f>
        <v>13522380</v>
      </c>
      <c r="AE74" s="6">
        <f t="shared" ref="AE74" si="79">SUM(AE61:AE73)</f>
        <v>1200000</v>
      </c>
      <c r="AF74" s="6">
        <f t="shared" ref="AF74" si="80">SUM(AF61:AF73)</f>
        <v>2650386.48</v>
      </c>
      <c r="AG74" s="6">
        <f t="shared" ref="AG74:AH74" si="81">SUM(AG61:AG73)</f>
        <v>10871993.52</v>
      </c>
      <c r="AH74" s="6">
        <f t="shared" si="81"/>
        <v>132000</v>
      </c>
      <c r="AI74" s="6">
        <f t="shared" ref="AI74" si="82">SUM(AI61:AI73)</f>
        <v>12.146999999999998</v>
      </c>
      <c r="AJ74" s="6">
        <f t="shared" ref="AJ74" si="83">SUM(AJ61:AJ73)</f>
        <v>0</v>
      </c>
      <c r="AK74" s="452">
        <f t="shared" ref="AK74" si="84">SUM(AK61:AK73)</f>
        <v>13688029.155000001</v>
      </c>
      <c r="AL74" s="452">
        <f t="shared" ref="AL74" si="85">SUM(AL61:AL73)</f>
        <v>1214700</v>
      </c>
      <c r="AM74" s="452">
        <f t="shared" ref="AM74" si="86">SUM(AM61:AM73)</f>
        <v>2682853.7143799998</v>
      </c>
      <c r="AN74" s="452">
        <f t="shared" ref="AN74:AO74" si="87">SUM(AN61:AN73)</f>
        <v>11005175.440620001</v>
      </c>
      <c r="AO74" s="452">
        <f t="shared" si="87"/>
        <v>133617</v>
      </c>
      <c r="AP74" s="370"/>
    </row>
    <row r="75" spans="2:42" x14ac:dyDescent="0.25">
      <c r="O75" s="6">
        <f>SUM(O61:O71)</f>
        <v>10944994.060000002</v>
      </c>
      <c r="T75" s="5"/>
      <c r="U75" s="5"/>
      <c r="V75" s="5"/>
      <c r="W75" s="5"/>
    </row>
    <row r="76" spans="2:42" ht="14.4" thickBot="1" x14ac:dyDescent="0.3">
      <c r="G76" s="5"/>
      <c r="H76" s="5"/>
      <c r="I76" s="52"/>
      <c r="J76" s="52"/>
      <c r="K76" s="52"/>
      <c r="L76" s="5"/>
      <c r="M76" s="50"/>
      <c r="N76" s="5"/>
      <c r="O76" s="5"/>
      <c r="P76" s="5"/>
      <c r="T76" s="45"/>
      <c r="U76" s="5"/>
      <c r="V76" s="5"/>
      <c r="W76" s="5"/>
    </row>
    <row r="77" spans="2:42" ht="14.4" thickBot="1" x14ac:dyDescent="0.3">
      <c r="G77" s="5" t="s">
        <v>265</v>
      </c>
      <c r="H77" s="5"/>
      <c r="I77" s="818">
        <f>I74+S74</f>
        <v>15382272.143999999</v>
      </c>
      <c r="J77" s="52"/>
      <c r="K77" s="52"/>
      <c r="L77" s="5"/>
      <c r="M77" s="350" t="s">
        <v>194</v>
      </c>
      <c r="N77" s="350"/>
      <c r="O77" s="350" t="s">
        <v>235</v>
      </c>
      <c r="P77" s="350" t="s">
        <v>236</v>
      </c>
      <c r="Q77" s="1" t="s">
        <v>242</v>
      </c>
      <c r="T77" s="5"/>
      <c r="U77" s="5"/>
      <c r="V77" s="5"/>
      <c r="W77" s="5"/>
    </row>
    <row r="78" spans="2:42" x14ac:dyDescent="0.25">
      <c r="G78" s="5" t="s">
        <v>266</v>
      </c>
      <c r="H78" s="5"/>
      <c r="I78" s="52">
        <f>J74+K74+L74+S74</f>
        <v>3310278.6240000003</v>
      </c>
      <c r="J78" s="52"/>
      <c r="K78" s="52"/>
      <c r="L78" s="350"/>
      <c r="M78" s="5" t="s">
        <v>279</v>
      </c>
      <c r="N78" s="350"/>
      <c r="O78" s="351">
        <f>I72+S72</f>
        <v>1281856.0120000001</v>
      </c>
      <c r="P78" s="51" t="s">
        <v>272</v>
      </c>
      <c r="Q78" s="1">
        <v>1</v>
      </c>
      <c r="R78" s="1" t="s">
        <v>280</v>
      </c>
      <c r="T78" s="5"/>
      <c r="U78" s="5"/>
      <c r="V78" s="5"/>
      <c r="W78" s="5"/>
    </row>
    <row r="79" spans="2:42" ht="14.4" thickBot="1" x14ac:dyDescent="0.3">
      <c r="G79" s="5" t="s">
        <v>267</v>
      </c>
      <c r="H79" s="5"/>
      <c r="I79" s="52">
        <f>O74</f>
        <v>11939993.520000003</v>
      </c>
      <c r="J79" s="371"/>
      <c r="K79" s="52"/>
      <c r="L79" s="5"/>
      <c r="M79" s="5"/>
      <c r="N79" s="5"/>
      <c r="O79" s="45">
        <f>-O72</f>
        <v>-994999.46</v>
      </c>
      <c r="P79" s="5"/>
      <c r="Q79" s="5"/>
      <c r="R79" s="5"/>
      <c r="T79" s="5"/>
      <c r="U79" s="5"/>
      <c r="V79" s="5"/>
      <c r="W79" s="5"/>
    </row>
    <row r="80" spans="2:42" ht="14.4" thickBot="1" x14ac:dyDescent="0.3">
      <c r="G80" s="50"/>
      <c r="H80" s="45"/>
      <c r="I80" s="52">
        <f>I77</f>
        <v>15382272.143999999</v>
      </c>
      <c r="J80" s="52"/>
      <c r="K80" s="52"/>
      <c r="L80" s="366"/>
      <c r="M80" s="5" t="str">
        <f>M78</f>
        <v>SUELDOS NO PAGACOS</v>
      </c>
      <c r="N80" s="5"/>
      <c r="O80" s="819">
        <f>N72+S72</f>
        <v>286856.55199999997</v>
      </c>
      <c r="P80" s="5" t="str">
        <f>P78</f>
        <v>AGREGAR</v>
      </c>
      <c r="Q80" s="5">
        <v>2</v>
      </c>
      <c r="R80" s="5" t="s">
        <v>281</v>
      </c>
    </row>
    <row r="81" spans="7:17" ht="17.399999999999999" x14ac:dyDescent="0.55000000000000004">
      <c r="G81" s="5"/>
      <c r="H81" s="5"/>
      <c r="I81" s="52"/>
      <c r="J81" s="52"/>
      <c r="K81" s="5"/>
      <c r="L81" s="5"/>
      <c r="M81" s="5"/>
      <c r="N81" s="350"/>
      <c r="O81" s="537" t="s">
        <v>952</v>
      </c>
      <c r="P81" s="51"/>
    </row>
    <row r="82" spans="7:17" x14ac:dyDescent="0.25">
      <c r="G82" s="45" t="str">
        <f>N60</f>
        <v>Total Descuentos</v>
      </c>
      <c r="H82" s="5"/>
      <c r="I82" s="52">
        <f>SUM(J61:L71)</f>
        <v>2429520.9399999995</v>
      </c>
      <c r="J82" s="371"/>
      <c r="K82" s="52"/>
      <c r="L82" s="5"/>
      <c r="M82" s="5"/>
      <c r="N82" s="5"/>
      <c r="O82" s="45">
        <f>J72+K72+L72</f>
        <v>220865.53999999998</v>
      </c>
      <c r="P82" s="5" t="s">
        <v>266</v>
      </c>
      <c r="Q82" s="1" t="s">
        <v>942</v>
      </c>
    </row>
    <row r="83" spans="7:17" x14ac:dyDescent="0.25">
      <c r="G83" s="372" t="str">
        <f>S60</f>
        <v>Total Aporte Patronal</v>
      </c>
      <c r="H83" s="373"/>
      <c r="I83" s="374">
        <f>SUM(S61:S71)</f>
        <v>604901.13199999998</v>
      </c>
      <c r="J83" s="52"/>
      <c r="K83" s="52"/>
      <c r="L83" s="5"/>
      <c r="M83" s="349"/>
      <c r="N83" s="45"/>
      <c r="O83" s="45">
        <f>S72</f>
        <v>54991.012000000002</v>
      </c>
      <c r="P83" s="5" t="s">
        <v>943</v>
      </c>
    </row>
    <row r="84" spans="7:17" ht="14.4" thickBot="1" x14ac:dyDescent="0.3">
      <c r="G84" s="372"/>
      <c r="H84" s="373"/>
      <c r="I84" s="374"/>
      <c r="J84" s="52"/>
      <c r="K84" s="52"/>
      <c r="L84" s="5"/>
      <c r="M84" s="349"/>
      <c r="N84" s="45"/>
      <c r="O84" s="45">
        <f>M72</f>
        <v>11000</v>
      </c>
      <c r="P84" s="5" t="s">
        <v>941</v>
      </c>
    </row>
    <row r="85" spans="7:17" ht="14.4" thickBot="1" x14ac:dyDescent="0.3">
      <c r="G85" s="5"/>
      <c r="H85" s="5"/>
      <c r="I85" s="713">
        <f>SUM(I82:I83)</f>
        <v>3034422.0719999997</v>
      </c>
      <c r="J85" s="52"/>
      <c r="K85" s="52"/>
      <c r="L85" s="351"/>
      <c r="M85" s="820"/>
      <c r="N85" s="45"/>
      <c r="O85" s="821">
        <f>SUM(O82:O84)</f>
        <v>286856.55199999997</v>
      </c>
      <c r="P85" s="5"/>
    </row>
    <row r="86" spans="7:17" x14ac:dyDescent="0.25">
      <c r="G86" s="5"/>
      <c r="H86" s="5"/>
      <c r="I86" s="52"/>
      <c r="J86" s="52"/>
      <c r="K86" s="52"/>
      <c r="L86" s="45"/>
      <c r="M86" s="5"/>
      <c r="N86" s="5"/>
      <c r="O86" s="45"/>
      <c r="P86" s="5"/>
    </row>
    <row r="87" spans="7:17" x14ac:dyDescent="0.25">
      <c r="G87" s="45"/>
      <c r="H87" s="5"/>
      <c r="I87" s="52"/>
      <c r="J87" s="52"/>
      <c r="K87" s="52"/>
      <c r="L87" s="45"/>
      <c r="M87" s="45"/>
      <c r="N87" s="5"/>
      <c r="O87" s="45"/>
      <c r="P87" s="5"/>
    </row>
    <row r="88" spans="7:17" x14ac:dyDescent="0.25">
      <c r="G88" s="45"/>
      <c r="H88" s="5"/>
      <c r="I88" s="52"/>
      <c r="J88" s="52"/>
      <c r="K88" s="52"/>
      <c r="L88" s="5"/>
      <c r="M88" s="5"/>
      <c r="N88" s="5"/>
      <c r="O88" s="5"/>
      <c r="P88" s="5"/>
    </row>
    <row r="89" spans="7:17" x14ac:dyDescent="0.25">
      <c r="G89" s="45"/>
      <c r="H89" s="5"/>
      <c r="I89" s="52"/>
      <c r="L89" s="5"/>
      <c r="M89" s="5"/>
      <c r="N89" s="5"/>
      <c r="O89" s="5"/>
    </row>
    <row r="90" spans="7:17" x14ac:dyDescent="0.25">
      <c r="G90" s="5"/>
      <c r="H90" s="5"/>
      <c r="I90" s="52"/>
    </row>
  </sheetData>
  <phoneticPr fontId="5" type="noConversion"/>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28</vt:i4>
      </vt:variant>
      <vt:variant>
        <vt:lpstr>Rangos con nombre</vt:lpstr>
      </vt:variant>
      <vt:variant>
        <vt:i4>25</vt:i4>
      </vt:variant>
    </vt:vector>
  </HeadingPairs>
  <TitlesOfParts>
    <vt:vector size="53" baseType="lpstr">
      <vt:lpstr>1</vt:lpstr>
      <vt:lpstr>Libros 2019</vt:lpstr>
      <vt:lpstr>Libro Diario 2019</vt:lpstr>
      <vt:lpstr>BCE 2019</vt:lpstr>
      <vt:lpstr>RLI AT 2020</vt:lpstr>
      <vt:lpstr>CPT AT 2020</vt:lpstr>
      <vt:lpstr>RRE AT 2020</vt:lpstr>
      <vt:lpstr>CM 2020</vt:lpstr>
      <vt:lpstr>Libros 2020</vt:lpstr>
      <vt:lpstr>Libro Diario 2020</vt:lpstr>
      <vt:lpstr>BCE 2020</vt:lpstr>
      <vt:lpstr>Libro Caja </vt:lpstr>
      <vt:lpstr>R6</vt:lpstr>
      <vt:lpstr>BI (completa)</vt:lpstr>
      <vt:lpstr>BI (simplificada) </vt:lpstr>
      <vt:lpstr>R17</vt:lpstr>
      <vt:lpstr>CPT simplificado AT 2021</vt:lpstr>
      <vt:lpstr>R19</vt:lpstr>
      <vt:lpstr>RRE AT 2021</vt:lpstr>
      <vt:lpstr>Cert. 70 </vt:lpstr>
      <vt:lpstr>R18</vt:lpstr>
      <vt:lpstr>R20</vt:lpstr>
      <vt:lpstr>R21</vt:lpstr>
      <vt:lpstr>F1948</vt:lpstr>
      <vt:lpstr>F22 socio</vt:lpstr>
      <vt:lpstr>Tabla IGC</vt:lpstr>
      <vt:lpstr>F22 empresa</vt:lpstr>
      <vt:lpstr>F1887</vt:lpstr>
      <vt:lpstr>'1'!Área_de_impresión</vt:lpstr>
      <vt:lpstr>'BCE 2019'!Área_de_impresión</vt:lpstr>
      <vt:lpstr>'BCE 2020'!Área_de_impresión</vt:lpstr>
      <vt:lpstr>'BI (completa)'!Área_de_impresión</vt:lpstr>
      <vt:lpstr>'BI (simplificada) '!Área_de_impresión</vt:lpstr>
      <vt:lpstr>'CM 2020'!Área_de_impresión</vt:lpstr>
      <vt:lpstr>'CPT AT 2020'!Área_de_impresión</vt:lpstr>
      <vt:lpstr>'CPT simplificado AT 2021'!Área_de_impresión</vt:lpstr>
      <vt:lpstr>'F1887'!Área_de_impresión</vt:lpstr>
      <vt:lpstr>'F1948'!Área_de_impresión</vt:lpstr>
      <vt:lpstr>'F22 empresa'!Área_de_impresión</vt:lpstr>
      <vt:lpstr>'F22 socio'!Área_de_impresión</vt:lpstr>
      <vt:lpstr>'Libro Caja '!Área_de_impresión</vt:lpstr>
      <vt:lpstr>'R17'!Área_de_impresión</vt:lpstr>
      <vt:lpstr>'R18'!Área_de_impresión</vt:lpstr>
      <vt:lpstr>'R19'!Área_de_impresión</vt:lpstr>
      <vt:lpstr>'R20'!Área_de_impresión</vt:lpstr>
      <vt:lpstr>'R21'!Área_de_impresión</vt:lpstr>
      <vt:lpstr>'R6'!Área_de_impresión</vt:lpstr>
      <vt:lpstr>'RLI AT 2020'!Área_de_impresión</vt:lpstr>
      <vt:lpstr>'RRE AT 2020'!Área_de_impresión</vt:lpstr>
      <vt:lpstr>'RRE AT 2021'!Área_de_impresión</vt:lpstr>
      <vt:lpstr>'Tabla IGC'!Área_de_impresión</vt:lpstr>
      <vt:lpstr>'F22 empresa'!Títulos_a_imprimir</vt:lpstr>
      <vt:lpstr>'F22 socio'!Títulos_a_imprimir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contacto silvacorrea consultora</dc:creator>
  <cp:lastModifiedBy>contacto silvacorrea consultora</cp:lastModifiedBy>
  <cp:lastPrinted>2021-01-08T11:37:38Z</cp:lastPrinted>
  <dcterms:created xsi:type="dcterms:W3CDTF">2020-07-10T11:14:45Z</dcterms:created>
  <dcterms:modified xsi:type="dcterms:W3CDTF">2021-08-20T21:12:15Z</dcterms:modified>
</cp:coreProperties>
</file>